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drawings/drawing33.xml" ContentType="application/vnd.openxmlformats-officedocument.drawingml.chartshapes+xml"/>
  <Override PartName="/xl/drawings/drawing88.xml" ContentType="application/vnd.openxmlformats-officedocument.drawingml.chartshapes+xml"/>
  <Override PartName="/xl/drawings/drawing164.xml" ContentType="application/vnd.openxmlformats-officedocument.drawingml.chartshapes+xml"/>
  <Override PartName="/xl/drawings/drawing84.xml" ContentType="application/vnd.openxmlformats-officedocument.drawingml.chartshapes+xml"/>
  <Override PartName="/xl/drawings/drawing180.xml" ContentType="application/vnd.openxmlformats-officedocument.drawingml.chartshapes+xml"/>
  <Override PartName="/xl/drawings/drawing81.xml" ContentType="application/vnd.openxmlformats-officedocument.drawingml.chartshapes+xml"/>
  <Override PartName="/xl/drawings/drawing183.xml" ContentType="application/vnd.openxmlformats-officedocument.drawingml.chartshapes+xml"/>
  <Override PartName="/xl/drawings/drawing172.xml" ContentType="application/vnd.openxmlformats-officedocument.drawingml.chartshapes+xml"/>
  <Override PartName="/xl/drawings/drawing78.xml" ContentType="application/vnd.openxmlformats-officedocument.drawingml.chartshapes+xml"/>
  <Override PartName="/xl/drawings/drawing73.xml" ContentType="application/vnd.openxmlformats-officedocument.drawingml.chartshapes+xml"/>
  <Override PartName="/xl/drawings/drawing39.xml" ContentType="application/vnd.openxmlformats-officedocument.drawingml.chartshapes+xml"/>
  <Override PartName="/xl/drawings/drawing58.xml" ContentType="application/vnd.openxmlformats-officedocument.drawingml.chartshapes+xml"/>
  <Override PartName="/xl/drawings/drawing61.xml" ContentType="application/vnd.openxmlformats-officedocument.drawingml.chartshapes+xml"/>
  <Override PartName="/xl/drawings/drawing64.xml" ContentType="application/vnd.openxmlformats-officedocument.drawingml.chartshapes+xml"/>
  <Override PartName="/xl/drawings/drawing67.xml" ContentType="application/vnd.openxmlformats-officedocument.drawingml.chartshapes+xml"/>
  <Override PartName="/xl/drawings/drawing70.xml" ContentType="application/vnd.openxmlformats-officedocument.drawingml.chartshapes+xml"/>
  <Override PartName="/xl/drawings/drawing36.xml" ContentType="application/vnd.openxmlformats-officedocument.drawingml.chartshapes+xml"/>
  <Override PartName="/xl/workbook.xml" ContentType="application/vnd.openxmlformats-officedocument.spreadsheetml.sheet.main+xml"/>
  <Override PartName="/xl/worksheets/sheet38.xml" ContentType="application/vnd.openxmlformats-officedocument.spreadsheetml.worksheet+xml"/>
  <Override PartName="/xl/drawings/drawing163.xml" ContentType="application/vnd.openxmlformats-officedocument.drawing+xml"/>
  <Override PartName="/xl/charts/chart37.xml" ContentType="application/vnd.openxmlformats-officedocument.drawingml.chart+xml"/>
  <Override PartName="/xl/worksheets/sheet24.xml" ContentType="application/vnd.openxmlformats-officedocument.spreadsheetml.worksheet+xml"/>
  <Override PartName="/xl/drawings/drawing165.xml" ContentType="application/vnd.openxmlformats-officedocument.drawing+xml"/>
  <Override PartName="/xl/drawings/drawing162.xml" ContentType="application/vnd.openxmlformats-officedocument.drawing+xml"/>
  <Override PartName="/xl/charts/chart36.xml" ContentType="application/vnd.openxmlformats-officedocument.drawingml.chart+xml"/>
  <Override PartName="/xl/drawings/drawing161.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4.xml" ContentType="application/vnd.openxmlformats-officedocument.drawing+xml"/>
  <Override PartName="/xl/drawings/drawing173.xml" ContentType="application/vnd.openxmlformats-officedocument.drawing+xml"/>
  <Override PartName="/xl/worksheets/sheet23.xml" ContentType="application/vnd.openxmlformats-officedocument.spreadsheetml.worksheet+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charts/chart38.xml" ContentType="application/vnd.openxmlformats-officedocument.drawingml.chart+xml"/>
  <Override PartName="/xl/drawings/drawing157.xml" ContentType="application/vnd.openxmlformats-officedocument.drawing+xml"/>
  <Override PartName="/xl/drawings/drawing156.xml" ContentType="application/vnd.openxmlformats-officedocument.drawing+xml"/>
  <Override PartName="/xl/drawings/drawing155.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37.xml" ContentType="application/vnd.openxmlformats-officedocument.drawing+xml"/>
  <Override PartName="/xl/drawings/drawing136.xml" ContentType="application/vnd.openxmlformats-officedocument.drawing+xml"/>
  <Override PartName="/xl/drawings/drawing135.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42.xml" ContentType="application/vnd.openxmlformats-officedocument.drawing+xml"/>
  <Override PartName="/xl/worksheets/sheet1.xml" ContentType="application/vnd.openxmlformats-officedocument.spreadsheetml.worksheet+xml"/>
  <Override PartName="/xl/drawings/drawing144.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0.xml" ContentType="application/vnd.openxmlformats-officedocument.drawing+xml"/>
  <Override PartName="/xl/drawings/drawing149.xml" ContentType="application/vnd.openxmlformats-officedocument.drawing+xml"/>
  <Override PartName="/xl/drawings/drawing148.xml" ContentType="application/vnd.openxmlformats-officedocument.drawing+xml"/>
  <Override PartName="/xl/drawings/drawing147.xml" ContentType="application/vnd.openxmlformats-officedocument.drawing+xml"/>
  <Override PartName="/xl/drawings/drawing146.xml" ContentType="application/vnd.openxmlformats-officedocument.drawing+xml"/>
  <Override PartName="/xl/drawings/drawing145.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charts/chart39.xml" ContentType="application/vnd.openxmlformats-officedocument.drawingml.chart+xml"/>
  <Override PartName="/xl/worksheets/sheet19.xml" ContentType="application/vnd.openxmlformats-officedocument.spreadsheetml.worksheet+xml"/>
  <Override PartName="/xl/worksheets/sheet20.xml" ContentType="application/vnd.openxmlformats-officedocument.spreadsheetml.worksheet+xml"/>
  <Override PartName="/xl/drawings/drawing184.xml" ContentType="application/vnd.openxmlformats-officedocument.drawing+xml"/>
  <Override PartName="/xl/worksheets/sheet21.xml" ContentType="application/vnd.openxmlformats-officedocument.spreadsheetml.worksheet+xml"/>
  <Override PartName="/xl/worksheets/sheet22.xml" ContentType="application/vnd.openxmlformats-officedocument.spreadsheetml.worksheet+xml"/>
  <Override PartName="/xl/drawings/drawing181.xml" ContentType="application/vnd.openxmlformats-officedocument.drawing+xml"/>
  <Override PartName="/xl/drawings/drawing182.xml" ContentType="application/vnd.openxmlformats-officedocument.drawing+xml"/>
  <Override PartName="/xl/charts/chart40.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8.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130.xml" ContentType="application/vnd.openxmlformats-officedocument.drawing+xml"/>
  <Override PartName="/xl/drawings/drawing143.xml" ContentType="application/vnd.openxmlformats-officedocument.drawing+xml"/>
  <Override PartName="/xl/chartsheets/sheet15.xml" ContentType="application/vnd.openxmlformats-officedocument.spreadsheetml.chartsheet+xml"/>
  <Override PartName="/xl/drawings/drawing52.xml" ContentType="application/vnd.openxmlformats-officedocument.drawing+xml"/>
  <Override PartName="/xl/worksheets/sheet143.xml" ContentType="application/vnd.openxmlformats-officedocument.spreadsheetml.worksheet+xml"/>
  <Override PartName="/xl/drawings/drawing51.xml" ContentType="application/vnd.openxmlformats-officedocument.drawing+xml"/>
  <Override PartName="/xl/worksheets/sheet144.xml" ContentType="application/vnd.openxmlformats-officedocument.spreadsheetml.worksheet+xml"/>
  <Override PartName="/xl/drawings/drawing50.xml" ContentType="application/vnd.openxmlformats-officedocument.drawing+xml"/>
  <Override PartName="/xl/worksheets/sheet145.xml" ContentType="application/vnd.openxmlformats-officedocument.spreadsheetml.worksheet+xml"/>
  <Override PartName="/xl/drawings/drawing53.xml" ContentType="application/vnd.openxmlformats-officedocument.drawing+xml"/>
  <Override PartName="/xl/worksheets/sheet142.xml" ContentType="application/vnd.openxmlformats-officedocument.spreadsheetml.worksheet+xml"/>
  <Override PartName="/xl/drawings/drawing54.xml" ContentType="application/vnd.openxmlformats-officedocument.drawing+xml"/>
  <Override PartName="/xl/drawings/drawing57.xml" ContentType="application/vnd.openxmlformats-officedocument.drawing+xml"/>
  <Override PartName="/xl/worksheets/sheet140.xml" ContentType="application/vnd.openxmlformats-officedocument.spreadsheetml.worksheet+xml"/>
  <Override PartName="/xl/drawings/drawing56.xml" ContentType="application/vnd.openxmlformats-officedocument.drawing+xml"/>
  <Override PartName="/xl/worksheets/sheet141.xml" ContentType="application/vnd.openxmlformats-officedocument.spreadsheetml.worksheet+xml"/>
  <Override PartName="/xl/drawings/drawing55.xml" ContentType="application/vnd.openxmlformats-officedocument.drawing+xml"/>
  <Override PartName="/xl/chartsheets/sheet14.xml" ContentType="application/vnd.openxmlformats-officedocument.spreadsheetml.chartsheet+xml"/>
  <Override PartName="/xl/drawings/drawing49.xml" ContentType="application/vnd.openxmlformats-officedocument.drawing+xml"/>
  <Override PartName="/xl/worksheets/sheet146.xml" ContentType="application/vnd.openxmlformats-officedocument.spreadsheetml.worksheet+xml"/>
  <Override PartName="/xl/drawings/drawing48.xml" ContentType="application/vnd.openxmlformats-officedocument.drawing+xml"/>
  <Override PartName="/xl/worksheets/sheet151.xml" ContentType="application/vnd.openxmlformats-officedocument.spreadsheetml.worksheet+xml"/>
  <Override PartName="/xl/drawings/drawing42.xml" ContentType="application/vnd.openxmlformats-officedocument.drawing+xml"/>
  <Override PartName="/xl/worksheets/sheet152.xml" ContentType="application/vnd.openxmlformats-officedocument.spreadsheetml.worksheet+xml"/>
  <Override PartName="/xl/drawings/drawing41.xml" ContentType="application/vnd.openxmlformats-officedocument.drawing+xml"/>
  <Override PartName="/xl/worksheets/sheet153.xml" ContentType="application/vnd.openxmlformats-officedocument.spreadsheetml.worksheet+xml"/>
  <Override PartName="/xl/drawings/drawing40.xml" ContentType="application/vnd.openxmlformats-officedocument.drawing+xml"/>
  <Override PartName="/xl/worksheets/sheet154.xml" ContentType="application/vnd.openxmlformats-officedocument.spreadsheetml.worksheet+xml"/>
  <Override PartName="/xl/drawings/drawing43.xml" ContentType="application/vnd.openxmlformats-officedocument.drawing+xml"/>
  <Override PartName="/xl/worksheets/sheet150.xml" ContentType="application/vnd.openxmlformats-officedocument.spreadsheetml.worksheet+xml"/>
  <Override PartName="/xl/drawings/drawing44.xml" ContentType="application/vnd.openxmlformats-officedocument.drawing+xml"/>
  <Override PartName="/xl/worksheets/sheet147.xml" ContentType="application/vnd.openxmlformats-officedocument.spreadsheetml.worksheet+xml"/>
  <Override PartName="/xl/drawings/drawing47.xml" ContentType="application/vnd.openxmlformats-officedocument.drawing+xml"/>
  <Override PartName="/xl/worksheets/sheet148.xml" ContentType="application/vnd.openxmlformats-officedocument.spreadsheetml.worksheet+xml"/>
  <Override PartName="/xl/drawings/drawing46.xml" ContentType="application/vnd.openxmlformats-officedocument.drawing+xml"/>
  <Override PartName="/xl/chartsheets/sheet16.xml" ContentType="application/vnd.openxmlformats-officedocument.spreadsheetml.chartsheet+xml"/>
  <Override PartName="/xl/drawings/drawing45.xml" ContentType="application/vnd.openxmlformats-officedocument.drawing+xml"/>
  <Override PartName="/xl/worksheets/sheet149.xml" ContentType="application/vnd.openxmlformats-officedocument.spreadsheetml.worksheet+xml"/>
  <Override PartName="/xl/charts/chart26.xml" ContentType="application/vnd.openxmlformats-officedocument.drawingml.chart+xml"/>
  <Override PartName="/xl/worksheets/sheet34.xml" ContentType="application/vnd.openxmlformats-officedocument.spreadsheetml.worksheet+xml"/>
  <Override PartName="/xl/worksheets/sheet139.xml" ContentType="application/vnd.openxmlformats-officedocument.spreadsheetml.worksheet+xml"/>
  <Override PartName="/xl/worksheets/sheet130.xml" ContentType="application/vnd.openxmlformats-officedocument.spreadsheetml.worksheet+xml"/>
  <Override PartName="/xl/drawings/drawing71.xml" ContentType="application/vnd.openxmlformats-officedocument.drawing+xml"/>
  <Override PartName="/xl/worksheets/sheet131.xml" ContentType="application/vnd.openxmlformats-officedocument.spreadsheetml.worksheet+xml"/>
  <Override PartName="/xl/worksheets/sheet30.xml" ContentType="application/vnd.openxmlformats-officedocument.spreadsheetml.worksheet+xml"/>
  <Override PartName="/xl/charts/chart30.xml" ContentType="application/vnd.openxmlformats-officedocument.drawingml.chart+xml"/>
  <Override PartName="/xl/drawings/drawing69.xml" ContentType="application/vnd.openxmlformats-officedocument.drawing+xml"/>
  <Override PartName="/xl/worksheets/sheet132.xml" ContentType="application/vnd.openxmlformats-officedocument.spreadsheetml.worksheet+xml"/>
  <Override PartName="/xl/drawings/drawing72.xml" ContentType="application/vnd.openxmlformats-officedocument.drawing+xml"/>
  <Override PartName="/xl/charts/chart31.xml" ContentType="application/vnd.openxmlformats-officedocument.drawingml.chart+xml"/>
  <Override PartName="/xl/worksheets/sheet29.xml" ContentType="application/vnd.openxmlformats-officedocument.spreadsheetml.worksheet+xml"/>
  <Override PartName="/xl/worksheets/sheet126.xml" ContentType="application/vnd.openxmlformats-officedocument.spreadsheetml.worksheet+xml"/>
  <Override PartName="/xl/drawings/drawing76.xml" ContentType="application/vnd.openxmlformats-officedocument.drawing+xml"/>
  <Override PartName="/xl/worksheets/sheet127.xml" ContentType="application/vnd.openxmlformats-officedocument.spreadsheetml.worksheet+xml"/>
  <Override PartName="/xl/drawings/drawing75.xml" ContentType="application/vnd.openxmlformats-officedocument.drawing+xml"/>
  <Override PartName="/xl/worksheets/sheet128.xml" ContentType="application/vnd.openxmlformats-officedocument.spreadsheetml.worksheet+xml"/>
  <Override PartName="/xl/drawings/drawing6.xml" ContentType="application/vnd.openxmlformats-officedocument.drawing+xml"/>
  <Override PartName="/xl/worksheets/sheet129.xml" ContentType="application/vnd.openxmlformats-officedocument.spreadsheetml.worksheet+xml"/>
  <Override PartName="/xl/drawings/drawing68.xml" ContentType="application/vnd.openxmlformats-officedocument.drawing+xml"/>
  <Override PartName="/xl/worksheets/sheet133.xml" ContentType="application/vnd.openxmlformats-officedocument.spreadsheetml.worksheet+xml"/>
  <Override PartName="/xl/worksheets/sheet31.xml" ContentType="application/vnd.openxmlformats-officedocument.spreadsheetml.worksheet+xml"/>
  <Override PartName="/xl/drawings/drawing62.xml" ContentType="application/vnd.openxmlformats-officedocument.drawing+xml"/>
  <Override PartName="/xl/worksheets/sheet137.xml" ContentType="application/vnd.openxmlformats-officedocument.spreadsheetml.worksheet+xml"/>
  <Override PartName="/xl/worksheets/sheet33.xml" ContentType="application/vnd.openxmlformats-officedocument.spreadsheetml.worksheet+xml"/>
  <Override PartName="/xl/charts/chart27.xml" ContentType="application/vnd.openxmlformats-officedocument.drawingml.chart+xml"/>
  <Override PartName="/xl/drawings/drawing60.xml" ContentType="application/vnd.openxmlformats-officedocument.drawing+xml"/>
  <Override PartName="/xl/worksheets/sheet138.xml" ContentType="application/vnd.openxmlformats-officedocument.spreadsheetml.worksheet+xml"/>
  <Override PartName="/xl/drawings/drawing59.xml" ContentType="application/vnd.openxmlformats-officedocument.drawing+xml"/>
  <Override PartName="/xl/worksheets/sheet136.xml" ContentType="application/vnd.openxmlformats-officedocument.spreadsheetml.worksheet+xml"/>
  <Override PartName="/xl/drawings/drawing6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66.xml" ContentType="application/vnd.openxmlformats-officedocument.drawing+xml"/>
  <Override PartName="/xl/worksheets/sheet134.xml" ContentType="application/vnd.openxmlformats-officedocument.spreadsheetml.worksheet+xml"/>
  <Override PartName="/xl/drawings/drawing65.xml" ContentType="application/vnd.openxmlformats-officedocument.drawing+xml"/>
  <Override PartName="/xl/worksheets/sheet135.xml" ContentType="application/vnd.openxmlformats-officedocument.spreadsheetml.worksheet+xml"/>
  <Override PartName="/xl/worksheets/sheet32.xml" ContentType="application/vnd.openxmlformats-officedocument.spreadsheetml.worksheet+xml"/>
  <Override PartName="/xl/worksheets/sheet35.xml" ContentType="application/vnd.openxmlformats-officedocument.spreadsheetml.worksheet+xml"/>
  <Override PartName="/xl/charts/chart25.xml" ContentType="application/vnd.openxmlformats-officedocument.drawingml.chart+xml"/>
  <Override PartName="/xl/drawings/drawing38.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drawings/drawing4.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2.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drawings/drawing15.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22.xml" ContentType="application/vnd.openxmlformats-officedocument.drawing+xml"/>
  <Override PartName="/xl/charts/chart16.xml" ContentType="application/vnd.openxmlformats-officedocument.drawingml.chart+xml"/>
  <Override PartName="/xl/charts/chart23.xml" ContentType="application/vnd.openxmlformats-officedocument.drawingml.chart+xml"/>
  <Override PartName="/xl/drawings/drawing32.xml" ContentType="application/vnd.openxmlformats-officedocument.drawing+xml"/>
  <Override PartName="/xl/theme/theme1.xml" ContentType="application/vnd.openxmlformats-officedocument.theme+xml"/>
  <Override PartName="/xl/drawings/drawing31.xml" ContentType="application/vnd.openxmlformats-officedocument.drawing+xml"/>
  <Override PartName="/xl/styles.xml" ContentType="application/vnd.openxmlformats-officedocument.spreadsheetml.styles+xml"/>
  <Override PartName="/xl/drawings/drawing30.xml" ContentType="application/vnd.openxmlformats-officedocument.drawing+xml"/>
  <Override PartName="/xl/worksheets/sheet37.xml" ContentType="application/vnd.openxmlformats-officedocument.spreadsheetml.worksheet+xml"/>
  <Override PartName="/xl/worksheets/sheet156.xml" ContentType="application/vnd.openxmlformats-officedocument.spreadsheetml.worksheet+xml"/>
  <Override PartName="/xl/drawings/drawing34.xml" ContentType="application/vnd.openxmlformats-officedocument.drawing+xml"/>
  <Override PartName="/xl/chartsheets/sheet17.xml" ContentType="application/vnd.openxmlformats-officedocument.spreadsheetml.chartsheet+xml"/>
  <Override PartName="/xl/drawings/drawing37.xml" ContentType="application/vnd.openxmlformats-officedocument.drawing+xml"/>
  <Override PartName="/xl/worksheets/sheet155.xml" ContentType="application/vnd.openxmlformats-officedocument.spreadsheetml.worksheet+xml"/>
  <Override PartName="/xl/worksheets/sheet36.xml" ContentType="application/vnd.openxmlformats-officedocument.spreadsheetml.worksheet+xml"/>
  <Override PartName="/xl/charts/chart24.xml" ContentType="application/vnd.openxmlformats-officedocument.drawingml.chart+xml"/>
  <Override PartName="/xl/drawings/drawing35.xml" ContentType="application/vnd.openxmlformats-officedocument.drawing+xml"/>
  <Override PartName="/xl/chartsheets/sheet18.xml" ContentType="application/vnd.openxmlformats-officedocument.spreadsheetml.chartsheet+xml"/>
  <Override PartName="/xl/sharedStrings.xml" ContentType="application/vnd.openxmlformats-officedocument.spreadsheetml.sharedStrings+xml"/>
  <Override PartName="/xl/drawings/drawing29.xml" ContentType="application/vnd.openxmlformats-officedocument.drawing+xml"/>
  <Override PartName="/xl/drawings/drawing25.xml" ContentType="application/vnd.openxmlformats-officedocument.drawing+xml"/>
  <Override PartName="/xl/drawings/drawing2.xml" ContentType="application/vnd.openxmlformats-officedocument.drawing+xml"/>
  <Override PartName="/xl/charts/chart18.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drawings/drawing1.xml" ContentType="application/vnd.openxmlformats-officedocument.drawing+xml"/>
  <Override PartName="/xl/charts/chart21.xml" ContentType="application/vnd.openxmlformats-officedocument.drawingml.chart+xml"/>
  <Override PartName="/xl/drawings/drawing27.xml" ContentType="application/vnd.openxmlformats-officedocument.drawing+xml"/>
  <Override PartName="/xl/drawings/drawing77.xml" ContentType="application/vnd.openxmlformats-officedocument.drawing+xml"/>
  <Override PartName="/xl/drawings/drawing74.xml" ContentType="application/vnd.openxmlformats-officedocument.drawing+xml"/>
  <Override PartName="/xl/worksheets/sheet28.xml" ContentType="application/vnd.openxmlformats-officedocument.spreadsheetml.worksheet+xml"/>
  <Override PartName="/xl/chartsheets/sheet10.xml" ContentType="application/vnd.openxmlformats-officedocument.spreadsheetml.chartsheet+xml"/>
  <Override PartName="/xl/worksheets/sheet66.xml" ContentType="application/vnd.openxmlformats-officedocument.spreadsheetml.worksheet+xml"/>
  <Override PartName="/xl/chartsheets/sheet11.xml" ContentType="application/vnd.openxmlformats-officedocument.spreadsheetml.chartsheet+xml"/>
  <Override PartName="/xl/drawings/drawing116.xml" ContentType="application/vnd.openxmlformats-officedocument.drawing+xml"/>
  <Override PartName="/xl/worksheets/sheet67.xml" ContentType="application/vnd.openxmlformats-officedocument.spreadsheetml.worksheet+xml"/>
  <Override PartName="/xl/chartsheets/sheet12.xml" ContentType="application/vnd.openxmlformats-officedocument.spreadsheetml.chartsheet+xml"/>
  <Override PartName="/xl/worksheets/sheet68.xml" ContentType="application/vnd.openxmlformats-officedocument.spreadsheetml.worksheet+xml"/>
  <Override PartName="/xl/drawings/drawing117.xml" ContentType="application/vnd.openxmlformats-officedocument.drawing+xml"/>
  <Override PartName="/xl/worksheets/sheet65.xml" ContentType="application/vnd.openxmlformats-officedocument.spreadsheetml.worksheet+xml"/>
  <Override PartName="/xl/worksheets/sheet64.xml" ContentType="application/vnd.openxmlformats-officedocument.spreadsheetml.worksheet+xml"/>
  <Override PartName="/xl/worksheets/sheet61.xml" ContentType="application/vnd.openxmlformats-officedocument.spreadsheetml.worksheet+xml"/>
  <Override PartName="/xl/drawings/drawing119.xml" ContentType="application/vnd.openxmlformats-officedocument.drawing+xml"/>
  <Override PartName="/xl/chartsheets/sheet8.xml" ContentType="application/vnd.openxmlformats-officedocument.spreadsheetml.chartsheet+xml"/>
  <Override PartName="/xl/worksheets/sheet62.xml" ContentType="application/vnd.openxmlformats-officedocument.spreadsheetml.worksheet+xml"/>
  <Override PartName="/xl/chartsheets/sheet9.xml" ContentType="application/vnd.openxmlformats-officedocument.spreadsheetml.chartsheet+xml"/>
  <Override PartName="/xl/drawings/drawing118.xml" ContentType="application/vnd.openxmlformats-officedocument.drawing+xml"/>
  <Override PartName="/xl/worksheets/sheet63.xml" ContentType="application/vnd.openxmlformats-officedocument.spreadsheetml.worksheet+xml"/>
  <Override PartName="/xl/drawings/drawing115.xml" ContentType="application/vnd.openxmlformats-officedocument.drawing+xml"/>
  <Override PartName="/xl/worksheets/sheet69.xml" ContentType="application/vnd.openxmlformats-officedocument.spreadsheetml.worksheet+xml"/>
  <Override PartName="/xl/chartsheets/sheet13.xml" ContentType="application/vnd.openxmlformats-officedocument.spreadsheetml.chartsheet+xml"/>
  <Override PartName="/xl/worksheets/sheet76.xml" ContentType="application/vnd.openxmlformats-officedocument.spreadsheetml.worksheet+xml"/>
  <Override PartName="/xl/charts/chart32.xml" ContentType="application/vnd.openxmlformats-officedocument.drawingml.chart+xml"/>
  <Override PartName="/xl/worksheets/sheet78.xml" ContentType="application/vnd.openxmlformats-officedocument.spreadsheetml.worksheet+xml"/>
  <Override PartName="/xl/drawings/drawing110.xml" ContentType="application/vnd.openxmlformats-officedocument.drawing+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drawings/drawing111.xml" ContentType="application/vnd.openxmlformats-officedocument.drawing+xml"/>
  <Override PartName="/xl/worksheets/sheet75.xml" ContentType="application/vnd.openxmlformats-officedocument.spreadsheetml.worksheet+xml"/>
  <Override PartName="/xl/drawings/drawing112.xml" ContentType="application/vnd.openxmlformats-officedocument.drawing+xml"/>
  <Override PartName="/xl/drawings/drawing114.xml" ContentType="application/vnd.openxmlformats-officedocument.drawing+xml"/>
  <Override PartName="/xl/worksheets/sheet70.xml" ContentType="application/vnd.openxmlformats-officedocument.spreadsheetml.worksheet+xml"/>
  <Override PartName="/xl/worksheets/sheet71.xml" ContentType="application/vnd.openxmlformats-officedocument.spreadsheetml.worksheet+xml"/>
  <Override PartName="/xl/drawings/drawing113.xml" ContentType="application/vnd.openxmlformats-officedocument.drawing+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chartsheets/sheet7.xml" ContentType="application/vnd.openxmlformats-officedocument.spreadsheetml.chartsheet+xml"/>
  <Override PartName="/xl/worksheets/sheet60.xml" ContentType="application/vnd.openxmlformats-officedocument.spreadsheetml.worksheet+xml"/>
  <Override PartName="/xl/drawings/drawing120.xml" ContentType="application/vnd.openxmlformats-officedocument.drawing+xml"/>
  <Override PartName="/xl/worksheets/sheet43.xml" ContentType="application/vnd.openxmlformats-officedocument.spreadsheetml.worksheet+xml"/>
  <Override PartName="/xl/worksheets/sheet44.xml" ContentType="application/vnd.openxmlformats-officedocument.spreadsheetml.worksheet+xml"/>
  <Override PartName="/xl/drawings/drawing126.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125.xml" ContentType="application/vnd.openxmlformats-officedocument.drawing+xml"/>
  <Override PartName="/xl/worksheets/sheet42.xml" ContentType="application/vnd.openxmlformats-officedocument.spreadsheetml.worksheet+xml"/>
  <Override PartName="/xl/drawings/drawing127.xml" ContentType="application/vnd.openxmlformats-officedocument.drawing+xml"/>
  <Override PartName="/xl/worksheets/sheet41.xml" ContentType="application/vnd.openxmlformats-officedocument.spreadsheetml.worksheet+xml"/>
  <Override PartName="/xl/drawings/drawing129.xml" ContentType="application/vnd.openxmlformats-officedocument.drawing+xml"/>
  <Override PartName="/xl/chartsheets/sheet1.xml" ContentType="application/vnd.openxmlformats-officedocument.spreadsheetml.chartsheet+xml"/>
  <Override PartName="/xl/worksheets/sheet39.xml" ContentType="application/vnd.openxmlformats-officedocument.spreadsheetml.worksheet+xml"/>
  <Override PartName="/xl/chartsheets/sheet2.xml" ContentType="application/vnd.openxmlformats-officedocument.spreadsheetml.chartsheet+xml"/>
  <Override PartName="/xl/drawings/drawing128.xml" ContentType="application/vnd.openxmlformats-officedocument.drawing+xml"/>
  <Override PartName="/xl/worksheets/sheet40.xml" ContentType="application/vnd.openxmlformats-officedocument.spreadsheetml.worksheet+xml"/>
  <Override PartName="/xl/chartsheets/sheet3.xml" ContentType="application/vnd.openxmlformats-officedocument.spreadsheetml.chart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7.xml" ContentType="application/vnd.openxmlformats-officedocument.spreadsheetml.worksheet+xml"/>
  <Override PartName="/xl/chartsheets/sheet4.xml" ContentType="application/vnd.openxmlformats-officedocument.spreadsheetml.chartsheet+xml"/>
  <Override PartName="/xl/worksheets/sheet58.xml" ContentType="application/vnd.openxmlformats-officedocument.spreadsheetml.worksheet+xml"/>
  <Override PartName="/xl/drawings/drawing121.xml" ContentType="application/vnd.openxmlformats-officedocument.drawing+xml"/>
  <Override PartName="/xl/chartsheets/sheet5.xml" ContentType="application/vnd.openxmlformats-officedocument.spreadsheetml.chartsheet+xml"/>
  <Override PartName="/xl/worksheets/sheet59.xml" ContentType="application/vnd.openxmlformats-officedocument.spreadsheetml.worksheet+xml"/>
  <Override PartName="/xl/chartsheets/sheet6.xml" ContentType="application/vnd.openxmlformats-officedocument.spreadsheetml.chartsheet+xml"/>
  <Override PartName="/xl/drawings/drawing122.xml" ContentType="application/vnd.openxmlformats-officedocument.drawing+xml"/>
  <Override PartName="/xl/worksheets/sheet56.xml" ContentType="application/vnd.openxmlformats-officedocument.spreadsheetml.worksheet+xml"/>
  <Override PartName="/xl/worksheets/sheet55.xml" ContentType="application/vnd.openxmlformats-officedocument.spreadsheetml.worksheet+xml"/>
  <Override PartName="/xl/drawings/drawing124.xml" ContentType="application/vnd.openxmlformats-officedocument.drawing+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drawings/drawing123.xml" ContentType="application/vnd.openxmlformats-officedocument.drawing+xml"/>
  <Override PartName="/xl/worksheets/sheet54.xml" ContentType="application/vnd.openxmlformats-officedocument.spreadsheetml.worksheet+xml"/>
  <Override PartName="/xl/drawings/drawing109.xml" ContentType="application/vnd.openxmlformats-officedocument.drawing+xml"/>
  <Override PartName="/xl/worksheets/sheet77.xml" ContentType="application/vnd.openxmlformats-officedocument.spreadsheetml.worksheet+xml"/>
  <Override PartName="/xl/worksheets/sheet83.xml" ContentType="application/vnd.openxmlformats-officedocument.spreadsheetml.worksheet+xml"/>
  <Override PartName="/xl/worksheets/sheet115.xml" ContentType="application/vnd.openxmlformats-officedocument.spreadsheetml.worksheet+xml"/>
  <Override PartName="/xl/drawings/drawing91.xml" ContentType="application/vnd.openxmlformats-officedocument.drawing+xml"/>
  <Override PartName="/xl/worksheets/sheet116.xml" ContentType="application/vnd.openxmlformats-officedocument.spreadsheetml.worksheet+xml"/>
  <Override PartName="/xl/drawings/drawing90.xml" ContentType="application/vnd.openxmlformats-officedocument.drawing+xml"/>
  <Override PartName="/xl/worksheets/sheet117.xml" ContentType="application/vnd.openxmlformats-officedocument.spreadsheetml.worksheet+xml"/>
  <Override PartName="/xl/drawings/drawing89.xml" ContentType="application/vnd.openxmlformats-officedocument.drawing+xml"/>
  <Override PartName="/xl/worksheets/sheet118.xml" ContentType="application/vnd.openxmlformats-officedocument.spreadsheetml.worksheet+xml"/>
  <Override PartName="/xl/drawings/drawing92.xml" ContentType="application/vnd.openxmlformats-officedocument.drawing+xml"/>
  <Override PartName="/xl/worksheets/sheet114.xml" ContentType="application/vnd.openxmlformats-officedocument.spreadsheetml.worksheet+xml"/>
  <Override PartName="/xl/drawings/drawing93.xml" ContentType="application/vnd.openxmlformats-officedocument.drawing+xml"/>
  <Override PartName="/xl/worksheets/sheet110.xml" ContentType="application/vnd.openxmlformats-officedocument.spreadsheetml.worksheet+xml"/>
  <Override PartName="/xl/drawings/drawing96.xml" ContentType="application/vnd.openxmlformats-officedocument.drawing+xml"/>
  <Override PartName="/xl/worksheets/sheet82.xml" ContentType="application/vnd.openxmlformats-officedocument.spreadsheetml.worksheet+xml"/>
  <Override PartName="/xl/drawings/drawing95.xml" ContentType="application/vnd.openxmlformats-officedocument.drawing+xml"/>
  <Override PartName="/xl/worksheets/sheet112.xml" ContentType="application/vnd.openxmlformats-officedocument.spreadsheetml.worksheet+xml"/>
  <Override PartName="/xl/drawings/drawing94.xml" ContentType="application/vnd.openxmlformats-officedocument.drawing+xml"/>
  <Override PartName="/xl/worksheets/sheet113.xml" ContentType="application/vnd.openxmlformats-officedocument.spreadsheetml.worksheet+xml"/>
  <Override PartName="/xl/worksheets/sheet25.xml" ContentType="application/vnd.openxmlformats-officedocument.spreadsheetml.worksheet+xml"/>
  <Override PartName="/xl/charts/chart35.xml" ContentType="application/vnd.openxmlformats-officedocument.drawingml.chart+xml"/>
  <Override PartName="/xl/drawings/drawing87.xml" ContentType="application/vnd.openxmlformats-officedocument.drawing+xml"/>
  <Override PartName="/xl/worksheets/sheet123.xml" ContentType="application/vnd.openxmlformats-officedocument.spreadsheetml.worksheet+xml"/>
  <Override PartName="/xl/worksheets/sheet27.xml" ContentType="application/vnd.openxmlformats-officedocument.spreadsheetml.worksheet+xml"/>
  <Override PartName="/xl/charts/chart33.xml" ContentType="application/vnd.openxmlformats-officedocument.drawingml.chart+xml"/>
  <Override PartName="/xl/drawings/drawing80.xml" ContentType="application/vnd.openxmlformats-officedocument.drawing+xml"/>
  <Override PartName="/xl/worksheets/sheet124.xml" ContentType="application/vnd.openxmlformats-officedocument.spreadsheetml.worksheet+xml"/>
  <Override PartName="/xl/drawings/drawing79.xml" ContentType="application/vnd.openxmlformats-officedocument.drawing+xml"/>
  <Override PartName="/xl/worksheets/sheet125.xml" ContentType="application/vnd.openxmlformats-officedocument.spreadsheetml.worksheet+xml"/>
  <Override PartName="/xl/drawings/drawing82.xml" ContentType="application/vnd.openxmlformats-officedocument.drawing+xml"/>
  <Override PartName="/xl/worksheets/sheet122.xml" ContentType="application/vnd.openxmlformats-officedocument.spreadsheetml.worksheet+xml"/>
  <Override PartName="/xl/drawings/drawing83.xml" ContentType="application/vnd.openxmlformats-officedocument.drawing+xml"/>
  <Override PartName="/xl/worksheets/sheet119.xml" ContentType="application/vnd.openxmlformats-officedocument.spreadsheetml.worksheet+xml"/>
  <Override PartName="/xl/drawings/drawing86.xml" ContentType="application/vnd.openxmlformats-officedocument.drawing+xml"/>
  <Override PartName="/xl/worksheets/sheet120.xml" ContentType="application/vnd.openxmlformats-officedocument.spreadsheetml.worksheet+xml"/>
  <Override PartName="/xl/drawings/drawing85.xml" ContentType="application/vnd.openxmlformats-officedocument.drawing+xml"/>
  <Override PartName="/xl/worksheets/sheet121.xml" ContentType="application/vnd.openxmlformats-officedocument.spreadsheetml.worksheet+xml"/>
  <Override PartName="/xl/worksheets/sheet26.xml" ContentType="application/vnd.openxmlformats-officedocument.spreadsheetml.worksheet+xml"/>
  <Override PartName="/xl/charts/chart34.xml" ContentType="application/vnd.openxmlformats-officedocument.drawingml.chart+xml"/>
  <Override PartName="/xl/drawings/drawing97.xml" ContentType="application/vnd.openxmlformats-officedocument.drawing+xml"/>
  <Override PartName="/xl/worksheets/sheet111.xml" ContentType="application/vnd.openxmlformats-officedocument.spreadsheetml.worksheet+xml"/>
  <Override PartName="/xl/drawings/drawing98.xml" ContentType="application/vnd.openxmlformats-officedocument.drawing+xml"/>
  <Override PartName="/xl/worksheets/sheet91.xml" ContentType="application/vnd.openxmlformats-officedocument.spreadsheetml.worksheet+xml"/>
  <Override PartName="/xl/drawings/drawing105.xml" ContentType="application/vnd.openxmlformats-officedocument.drawing+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drawings/drawing104.xml" ContentType="application/vnd.openxmlformats-officedocument.drawing+xml"/>
  <Override PartName="/xl/worksheets/sheet109.xml" ContentType="application/vnd.openxmlformats-officedocument.spreadsheetml.worksheet+xml"/>
  <Override PartName="/xl/worksheets/sheet96.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drawings/drawing106.xml" ContentType="application/vnd.openxmlformats-officedocument.drawing+xml"/>
  <Override PartName="/xl/worksheets/sheet84.xml" ContentType="application/vnd.openxmlformats-officedocument.spreadsheetml.worksheet+xml"/>
  <Override PartName="/xl/drawings/drawing108.xml" ContentType="application/vnd.openxmlformats-officedocument.drawing+xml"/>
  <Override PartName="/xl/worksheets/sheet85.xml" ContentType="application/vnd.openxmlformats-officedocument.spreadsheetml.worksheet+xml"/>
  <Override PartName="/xl/worksheets/sheet86.xml" ContentType="application/vnd.openxmlformats-officedocument.spreadsheetml.worksheet+xml"/>
  <Override PartName="/xl/drawings/drawing107.xml" ContentType="application/vnd.openxmlformats-officedocument.drawing+xml"/>
  <Override PartName="/xl/worksheets/sheet87.xml" ContentType="application/vnd.openxmlformats-officedocument.spreadsheetml.worksheet+xml"/>
  <Override PartName="/xl/worksheets/sheet88.xml" ContentType="application/vnd.openxmlformats-officedocument.spreadsheetml.worksheet+xml"/>
  <Override PartName="/xl/drawings/drawing103.xml" ContentType="application/vnd.openxmlformats-officedocument.drawing+xml"/>
  <Override PartName="/xl/worksheets/sheet95.xml" ContentType="application/vnd.openxmlformats-officedocument.spreadsheetml.worksheet+xml"/>
  <Override PartName="/xl/worksheets/sheet105.xml" ContentType="application/vnd.openxmlformats-officedocument.spreadsheetml.worksheet+xml"/>
  <Override PartName="/xl/worksheets/sheet107.xml" ContentType="application/vnd.openxmlformats-officedocument.spreadsheetml.worksheet+xml"/>
  <Override PartName="/xl/worksheets/sheet102.xml" ContentType="application/vnd.openxmlformats-officedocument.spreadsheetml.worksheet+xml"/>
  <Override PartName="/xl/worksheets/sheet97.xml" ContentType="application/vnd.openxmlformats-officedocument.spreadsheetml.worksheet+xml"/>
  <Override PartName="/xl/drawings/drawing100.xml" ContentType="application/vnd.openxmlformats-officedocument.drawing+xml"/>
  <Override PartName="/xl/worksheets/sheet103.xml" ContentType="application/vnd.openxmlformats-officedocument.spreadsheetml.worksheet+xml"/>
  <Override PartName="/xl/worksheets/sheet104.xml" ContentType="application/vnd.openxmlformats-officedocument.spreadsheetml.worksheet+xml"/>
  <Override PartName="/xl/drawings/drawing99.xml" ContentType="application/vnd.openxmlformats-officedocument.drawing+xml"/>
  <Override PartName="/xl/worksheets/sheet106.xml" ContentType="application/vnd.openxmlformats-officedocument.spreadsheetml.worksheet+xml"/>
  <Override PartName="/xl/worksheets/sheet108.xml" ContentType="application/vnd.openxmlformats-officedocument.spreadsheetml.worksheet+xml"/>
  <Override PartName="/xl/worksheets/sheet98.xml" ContentType="application/vnd.openxmlformats-officedocument.spreadsheetml.worksheet+xml"/>
  <Override PartName="/xl/drawings/drawing102.xml" ContentType="application/vnd.openxmlformats-officedocument.drawing+xml"/>
  <Override PartName="/xl/worksheets/sheet101.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updateLinks="always" defaultThemeVersion="124226"/>
  <bookViews>
    <workbookView xWindow="-105" yWindow="-105" windowWidth="23250" windowHeight="12570" tabRatio="877" activeTab="14"/>
  </bookViews>
  <sheets>
    <sheet name="Titel" sheetId="449" r:id="rId1"/>
    <sheet name="Photo" sheetId="418" r:id="rId2"/>
    <sheet name="Pref." sheetId="324" r:id="rId3"/>
    <sheet name="-" sheetId="325" r:id="rId4"/>
    <sheet name="Contents 1" sheetId="420" r:id="rId5"/>
    <sheet name="Contents 2" sheetId="330" r:id="rId6"/>
    <sheet name="Contents 3" sheetId="421" r:id="rId7"/>
    <sheet name="Goals" sheetId="328" r:id="rId8"/>
    <sheet name="Survey description" sheetId="329" r:id="rId9"/>
    <sheet name="Survey Implementation" sheetId="529" r:id="rId10"/>
    <sheet name="Def." sheetId="448" r:id="rId11"/>
    <sheet name="Indicators" sheetId="327" r:id="rId12"/>
    <sheet name="First Section" sheetId="331" r:id="rId13"/>
    <sheet name="1A" sheetId="504" r:id="rId14"/>
    <sheet name="2A" sheetId="505" r:id="rId15"/>
    <sheet name="3A" sheetId="506" r:id="rId16"/>
    <sheet name="4A" sheetId="507" r:id="rId17"/>
    <sheet name="5A" sheetId="508" r:id="rId18"/>
    <sheet name="6A" sheetId="509" r:id="rId19"/>
    <sheet name="7A" sheetId="510" r:id="rId20"/>
    <sheet name="8A" sheetId="511" r:id="rId21"/>
    <sheet name="9A" sheetId="512" r:id="rId22"/>
    <sheet name="10A" sheetId="513" r:id="rId23"/>
    <sheet name="11A" sheetId="514" r:id="rId24"/>
    <sheet name="12A" sheetId="515" r:id="rId25"/>
    <sheet name="13A" sheetId="516" r:id="rId26"/>
    <sheet name="14A" sheetId="517" r:id="rId27"/>
    <sheet name="15A" sheetId="518" r:id="rId28"/>
    <sheet name="16A" sheetId="519" r:id="rId29"/>
    <sheet name="17A" sheetId="520" r:id="rId30"/>
    <sheet name="18A" sheetId="521" r:id="rId31"/>
    <sheet name="19A" sheetId="522" r:id="rId32"/>
    <sheet name="20A" sheetId="523" r:id="rId33"/>
    <sheet name="21A" sheetId="524" r:id="rId34"/>
    <sheet name="22A" sheetId="525" r:id="rId35"/>
    <sheet name="Second Section" sheetId="194" r:id="rId36"/>
    <sheet name="Chapter 1" sheetId="441" r:id="rId37"/>
    <sheet name="1" sheetId="42" r:id="rId38"/>
    <sheet name="GR-1" sheetId="192" r:id="rId39"/>
    <sheet name="2" sheetId="43" r:id="rId40"/>
    <sheet name="GR-2" sheetId="245" r:id="rId41"/>
    <sheet name="3" sheetId="44" r:id="rId42"/>
    <sheet name="GR-3" sheetId="246" r:id="rId43"/>
    <sheet name="4" sheetId="172" r:id="rId44"/>
    <sheet name="5" sheetId="27" r:id="rId45"/>
    <sheet name="6" sheetId="144" r:id="rId46"/>
    <sheet name="07" sheetId="145" r:id="rId47"/>
    <sheet name="08" sheetId="28" r:id="rId48"/>
    <sheet name="09" sheetId="46" r:id="rId49"/>
    <sheet name="10" sheetId="165" r:id="rId50"/>
    <sheet name="11" sheetId="166" r:id="rId51"/>
    <sheet name="12" sheetId="167" r:id="rId52"/>
    <sheet name="13" sheetId="168" r:id="rId53"/>
    <sheet name="14" sheetId="169" r:id="rId54"/>
    <sheet name="15" sheetId="170" r:id="rId55"/>
    <sheet name="16" sheetId="171" r:id="rId56"/>
    <sheet name="17" sheetId="54" r:id="rId57"/>
    <sheet name="Chapter 2" sheetId="442" r:id="rId58"/>
    <sheet name="18" sheetId="30" r:id="rId59"/>
    <sheet name="19" sheetId="31" r:id="rId60"/>
    <sheet name="GR-4" sheetId="247" r:id="rId61"/>
    <sheet name="20" sheetId="146" r:id="rId62"/>
    <sheet name="GR-5" sheetId="248" r:id="rId63"/>
    <sheet name="021" sheetId="32" r:id="rId64"/>
    <sheet name="GR-6" sheetId="249" r:id="rId65"/>
    <sheet name="022" sheetId="33" r:id="rId66"/>
    <sheet name="GR-7" sheetId="250" r:id="rId67"/>
    <sheet name="023" sheetId="34" r:id="rId68"/>
    <sheet name="GR-8" sheetId="251" r:id="rId69"/>
    <sheet name="024" sheetId="35" r:id="rId70"/>
    <sheet name="GR-9" sheetId="252" r:id="rId71"/>
    <sheet name="025" sheetId="36" r:id="rId72"/>
    <sheet name="026" sheetId="37" r:id="rId73"/>
    <sheet name="027" sheetId="55" r:id="rId74"/>
    <sheet name="GR-10" sheetId="254" r:id="rId75"/>
    <sheet name="028" sheetId="38" r:id="rId76"/>
    <sheet name="GR-11" sheetId="255" r:id="rId77"/>
    <sheet name="029" sheetId="40" r:id="rId78"/>
    <sheet name="GR-12" sheetId="256" r:id="rId79"/>
    <sheet name="030" sheetId="56" r:id="rId80"/>
    <sheet name="031" sheetId="57" r:id="rId81"/>
    <sheet name="GR-13" sheetId="257" r:id="rId82"/>
    <sheet name="032" sheetId="58" r:id="rId83"/>
    <sheet name="033" sheetId="59" r:id="rId84"/>
    <sheet name="034" sheetId="60" r:id="rId85"/>
    <sheet name="035" sheetId="61" r:id="rId86"/>
    <sheet name="036" sheetId="62" r:id="rId87"/>
    <sheet name="037" sheetId="63" r:id="rId88"/>
    <sheet name="038" sheetId="64" r:id="rId89"/>
    <sheet name="039" sheetId="65" r:id="rId90"/>
    <sheet name="040" sheetId="66" r:id="rId91"/>
    <sheet name="041" sheetId="67" r:id="rId92"/>
    <sheet name="042" sheetId="68" r:id="rId93"/>
    <sheet name="043" sheetId="69" r:id="rId94"/>
    <sheet name="044" sheetId="70" r:id="rId95"/>
    <sheet name="045" sheetId="71" r:id="rId96"/>
    <sheet name="046" sheetId="73" r:id="rId97"/>
    <sheet name="047" sheetId="74" r:id="rId98"/>
    <sheet name="048" sheetId="75" r:id="rId99"/>
    <sheet name="049" sheetId="76" r:id="rId100"/>
    <sheet name="050" sheetId="77" r:id="rId101"/>
    <sheet name="051" sheetId="79" r:id="rId102"/>
    <sheet name="052" sheetId="78" r:id="rId103"/>
    <sheet name="053" sheetId="80" r:id="rId104"/>
    <sheet name="054" sheetId="81" r:id="rId105"/>
    <sheet name="055" sheetId="82" r:id="rId106"/>
    <sheet name="056" sheetId="83" r:id="rId107"/>
    <sheet name="057" sheetId="84" r:id="rId108"/>
    <sheet name="058" sheetId="85" r:id="rId109"/>
    <sheet name="059" sheetId="355" r:id="rId110"/>
    <sheet name="060" sheetId="356" r:id="rId111"/>
    <sheet name="061" sheetId="357" r:id="rId112"/>
    <sheet name="062" sheetId="358" r:id="rId113"/>
    <sheet name="063" sheetId="359" r:id="rId114"/>
    <sheet name="064" sheetId="360" r:id="rId115"/>
    <sheet name="065" sheetId="361" r:id="rId116"/>
    <sheet name="066" sheetId="362" r:id="rId117"/>
    <sheet name="067" sheetId="363" r:id="rId118"/>
    <sheet name="068" sheetId="364" r:id="rId119"/>
    <sheet name="069" sheetId="365" r:id="rId120"/>
    <sheet name="070" sheetId="450" r:id="rId121"/>
    <sheet name="071" sheetId="451" r:id="rId122"/>
    <sheet name="072" sheetId="452" r:id="rId123"/>
    <sheet name="073" sheetId="453" r:id="rId124"/>
    <sheet name="074" sheetId="454" r:id="rId125"/>
    <sheet name="075" sheetId="455" r:id="rId126"/>
    <sheet name="076" sheetId="456" r:id="rId127"/>
    <sheet name="077" sheetId="457" r:id="rId128"/>
    <sheet name="078" sheetId="458" r:id="rId129"/>
    <sheet name="079" sheetId="459" r:id="rId130"/>
    <sheet name="080" sheetId="460" r:id="rId131"/>
    <sheet name="081" sheetId="461" r:id="rId132"/>
    <sheet name="082" sheetId="462" r:id="rId133"/>
    <sheet name="083" sheetId="463" r:id="rId134"/>
    <sheet name="084" sheetId="464" r:id="rId135"/>
    <sheet name="085" sheetId="465" r:id="rId136"/>
    <sheet name="086" sheetId="466" r:id="rId137"/>
    <sheet name="087" sheetId="467" r:id="rId138"/>
    <sheet name="088" sheetId="468" r:id="rId139"/>
    <sheet name="089" sheetId="469" r:id="rId140"/>
    <sheet name="090" sheetId="470" r:id="rId141"/>
    <sheet name="091" sheetId="471" r:id="rId142"/>
    <sheet name="092" sheetId="472" r:id="rId143"/>
    <sheet name="093" sheetId="473" r:id="rId144"/>
    <sheet name="094" sheetId="474" r:id="rId145"/>
    <sheet name="095" sheetId="475" r:id="rId146"/>
    <sheet name="096" sheetId="476" r:id="rId147"/>
    <sheet name="097" sheetId="477" r:id="rId148"/>
    <sheet name="098" sheetId="478" r:id="rId149"/>
    <sheet name="099" sheetId="479" r:id="rId150"/>
    <sheet name="100" sheetId="480" r:id="rId151"/>
    <sheet name="101" sheetId="481" r:id="rId152"/>
    <sheet name="Chapter 3" sheetId="482" r:id="rId153"/>
    <sheet name="102" sheetId="483" r:id="rId154"/>
    <sheet name="GR-14" sheetId="484" r:id="rId155"/>
    <sheet name="103" sheetId="485" r:id="rId156"/>
    <sheet name="GR-15" sheetId="486" r:id="rId157"/>
    <sheet name="104" sheetId="487" r:id="rId158"/>
    <sheet name="105" sheetId="488" r:id="rId159"/>
    <sheet name="106" sheetId="489" r:id="rId160"/>
    <sheet name="107" sheetId="490" r:id="rId161"/>
    <sheet name="108" sheetId="491" r:id="rId162"/>
    <sheet name="109" sheetId="492" r:id="rId163"/>
    <sheet name="GR-16" sheetId="493" r:id="rId164"/>
    <sheet name="110 " sheetId="530" r:id="rId165"/>
    <sheet name="111" sheetId="495" r:id="rId166"/>
    <sheet name="112" sheetId="496" r:id="rId167"/>
    <sheet name="113" sheetId="497" r:id="rId168"/>
    <sheet name="Chapter 4" sheetId="498" r:id="rId169"/>
    <sheet name="114" sheetId="499" r:id="rId170"/>
    <sheet name="GR-17" sheetId="500" r:id="rId171"/>
    <sheet name="115" sheetId="501" r:id="rId172"/>
    <sheet name="GR-18" sheetId="502" r:id="rId173"/>
    <sheet name="116" sheetId="503" r:id="rId174"/>
  </sheets>
  <definedNames>
    <definedName name="_xlnm._FilterDatabase" localSheetId="71" hidden="1">'025'!$A$3:$J$3</definedName>
    <definedName name="_Toc168128961" localSheetId="8">'Survey description'!$C$5</definedName>
    <definedName name="OLE_LINK3" localSheetId="10">Def.!$D$66</definedName>
    <definedName name="_xlnm.Print_Area" localSheetId="3">'-'!$A$1:$L$65</definedName>
    <definedName name="_xlnm.Print_Area" localSheetId="63">'021'!$A$1:$K$21</definedName>
    <definedName name="_xlnm.Print_Area" localSheetId="65">'022'!$A$1:$K$30</definedName>
    <definedName name="_xlnm.Print_Area" localSheetId="67">'023'!$A$1:$K$16</definedName>
    <definedName name="_xlnm.Print_Area" localSheetId="69">'024'!$A$1:$H$17</definedName>
    <definedName name="_xlnm.Print_Area" localSheetId="71">'025'!$A$1:$H$29</definedName>
    <definedName name="_xlnm.Print_Area" localSheetId="72">'026'!$A$1:$H$15</definedName>
    <definedName name="_xlnm.Print_Area" localSheetId="73">'027'!$A$1:$H$15</definedName>
    <definedName name="_xlnm.Print_Area" localSheetId="75">'028'!$A$1:$T$18</definedName>
    <definedName name="_xlnm.Print_Area" localSheetId="77">'029'!$A$1:$H$29</definedName>
    <definedName name="_xlnm.Print_Area" localSheetId="79">'030'!$A$1:$H$15</definedName>
    <definedName name="_xlnm.Print_Area" localSheetId="80">'031'!$A$1:$H$15</definedName>
    <definedName name="_xlnm.Print_Area" localSheetId="82">'032'!$A$1:$K$10</definedName>
    <definedName name="_xlnm.Print_Area" localSheetId="83">'033'!$A$1:$G$17</definedName>
    <definedName name="_xlnm.Print_Area" localSheetId="84">'034'!$A$1:$G$17</definedName>
    <definedName name="_xlnm.Print_Area" localSheetId="85">'035'!$A$1:$G$16</definedName>
    <definedName name="_xlnm.Print_Area" localSheetId="86">'036'!$A$1:$G$29</definedName>
    <definedName name="_xlnm.Print_Area" localSheetId="87">'037'!$A$1:$G$29</definedName>
    <definedName name="_xlnm.Print_Area" localSheetId="88">'038'!$A$1:$G$28</definedName>
    <definedName name="_xlnm.Print_Area" localSheetId="89">'039'!$A$1:$L$29</definedName>
    <definedName name="_xlnm.Print_Area" localSheetId="90">'040'!$A$1:$L$29</definedName>
    <definedName name="_xlnm.Print_Area" localSheetId="91">'041'!$A$1:$L$28</definedName>
    <definedName name="_xlnm.Print_Area" localSheetId="92">'042'!$A$1:$J$17</definedName>
    <definedName name="_xlnm.Print_Area" localSheetId="93">'043'!$A$1:$J$17</definedName>
    <definedName name="_xlnm.Print_Area" localSheetId="94">'044'!$A$1:$J$16</definedName>
    <definedName name="_xlnm.Print_Area" localSheetId="95">'045'!$A$1:$J$17</definedName>
    <definedName name="_xlnm.Print_Area" localSheetId="96">'046'!$A$1:$J$17</definedName>
    <definedName name="_xlnm.Print_Area" localSheetId="97">'047'!$A$1:$J$16</definedName>
    <definedName name="_xlnm.Print_Area" localSheetId="98">'048'!$A$1:$N$17</definedName>
    <definedName name="_xlnm.Print_Area" localSheetId="99">'049'!$A$1:$N$17</definedName>
    <definedName name="_xlnm.Print_Area" localSheetId="100">'050'!$A$1:$N$16</definedName>
    <definedName name="_xlnm.Print_Area" localSheetId="101">'051'!$A$1:$J$29</definedName>
    <definedName name="_xlnm.Print_Area" localSheetId="102">'052'!$A$1:$J$29</definedName>
    <definedName name="_xlnm.Print_Area" localSheetId="103">'053'!$A$1:$J$28</definedName>
    <definedName name="_xlnm.Print_Area" localSheetId="104">'054'!$A$1:$J$29</definedName>
    <definedName name="_xlnm.Print_Area" localSheetId="105">'055'!$A$1:$J$29</definedName>
    <definedName name="_xlnm.Print_Area" localSheetId="106">'056'!$A$1:$J$28</definedName>
    <definedName name="_xlnm.Print_Area" localSheetId="107">'057'!$A$1:$N$29</definedName>
    <definedName name="_xlnm.Print_Area" localSheetId="108">'058'!$A$1:$N$29</definedName>
    <definedName name="_xlnm.Print_Area" localSheetId="109">'059'!$A$1:$N$28</definedName>
    <definedName name="_xlnm.Print_Area" localSheetId="110">'060'!$A$1:$J$15</definedName>
    <definedName name="_xlnm.Print_Area" localSheetId="111">'061'!$A$1:$J$15</definedName>
    <definedName name="_xlnm.Print_Area" localSheetId="112">'062'!$A$1:$J$15</definedName>
    <definedName name="_xlnm.Print_Area" localSheetId="113">'063'!$A$1:$G$16</definedName>
    <definedName name="_xlnm.Print_Area" localSheetId="114">'064'!$A$1:$G$16</definedName>
    <definedName name="_xlnm.Print_Area" localSheetId="115">'065'!$A$1:$G$14</definedName>
    <definedName name="_xlnm.Print_Area" localSheetId="116">'066'!$A$1:$G$28</definedName>
    <definedName name="_xlnm.Print_Area" localSheetId="117">'067'!$A$1:$G$28</definedName>
    <definedName name="_xlnm.Print_Area" localSheetId="118">'068'!$A$1:$G$27</definedName>
    <definedName name="_xlnm.Print_Area" localSheetId="119">'069'!$A$1:$L$28</definedName>
    <definedName name="_xlnm.Print_Area" localSheetId="46">'07'!$A$1:$J$19</definedName>
    <definedName name="_xlnm.Print_Area" localSheetId="120">'070'!$A$1:$L$28</definedName>
    <definedName name="_xlnm.Print_Area" localSheetId="121">'071'!$A$1:$L$27</definedName>
    <definedName name="_xlnm.Print_Area" localSheetId="122">'072'!$A$1:$J$16</definedName>
    <definedName name="_xlnm.Print_Area" localSheetId="123">'073'!$A$1:$J$16</definedName>
    <definedName name="_xlnm.Print_Area" localSheetId="124">'074'!$A$1:$J$14</definedName>
    <definedName name="_xlnm.Print_Area" localSheetId="125">'075'!$A$1:$J$16</definedName>
    <definedName name="_xlnm.Print_Area" localSheetId="126">'076'!$A$1:$J$16</definedName>
    <definedName name="_xlnm.Print_Area" localSheetId="127">'077'!$A$1:$J$14</definedName>
    <definedName name="_xlnm.Print_Area" localSheetId="128">'078'!$A$1:$J$28</definedName>
    <definedName name="_xlnm.Print_Area" localSheetId="129">'079'!$A$1:$J$28</definedName>
    <definedName name="_xlnm.Print_Area" localSheetId="47">'08'!$A$1:$J$21</definedName>
    <definedName name="_xlnm.Print_Area" localSheetId="130">'080'!$A$1:$J$27</definedName>
    <definedName name="_xlnm.Print_Area" localSheetId="131">'081'!$A$1:$G$17</definedName>
    <definedName name="_xlnm.Print_Area" localSheetId="132">'082'!$A$1:$G$17</definedName>
    <definedName name="_xlnm.Print_Area" localSheetId="133">'083'!$A$1:$G$16</definedName>
    <definedName name="_xlnm.Print_Area" localSheetId="134">'084'!$A$1:$G$29</definedName>
    <definedName name="_xlnm.Print_Area" localSheetId="135">'085'!$A$1:$G$29</definedName>
    <definedName name="_xlnm.Print_Area" localSheetId="136">'086'!$A$1:$G$29</definedName>
    <definedName name="_xlnm.Print_Area" localSheetId="137">'087'!$A$1:$L$29</definedName>
    <definedName name="_xlnm.Print_Area" localSheetId="138">'088'!$A$1:$L$29</definedName>
    <definedName name="_xlnm.Print_Area" localSheetId="139">'089'!$A$1:$L$28</definedName>
    <definedName name="_xlnm.Print_Area" localSheetId="48">'09'!$A$1:$J$21</definedName>
    <definedName name="_xlnm.Print_Area" localSheetId="140">'090'!$A$1:$J$17</definedName>
    <definedName name="_xlnm.Print_Area" localSheetId="141">'091'!$A$1:$J$17</definedName>
    <definedName name="_xlnm.Print_Area" localSheetId="142">'092'!$A$1:$J$16</definedName>
    <definedName name="_xlnm.Print_Area" localSheetId="143">'093'!$A$1:$J$15</definedName>
    <definedName name="_xlnm.Print_Area" localSheetId="144">'094'!$A$1:$J$15</definedName>
    <definedName name="_xlnm.Print_Area" localSheetId="145">'095'!$A$1:$J$15</definedName>
    <definedName name="_xlnm.Print_Area" localSheetId="146">'096'!$A$1:$J$17</definedName>
    <definedName name="_xlnm.Print_Area" localSheetId="147">'097'!$A$1:$J$17</definedName>
    <definedName name="_xlnm.Print_Area" localSheetId="148">'098'!$A$1:$J$16</definedName>
    <definedName name="_xlnm.Print_Area" localSheetId="149">'099'!$A$1:$J$29</definedName>
    <definedName name="_xlnm.Print_Area" localSheetId="37">'1'!$A$1:$G$15</definedName>
    <definedName name="_xlnm.Print_Area" localSheetId="49">'10'!$A$1:$J$21</definedName>
    <definedName name="_xlnm.Print_Area" localSheetId="150">'100'!$A$1:$J$29</definedName>
    <definedName name="_xlnm.Print_Area" localSheetId="151">'101'!$A$1:$J$28</definedName>
    <definedName name="_xlnm.Print_Area" localSheetId="153">'102'!$A$1:$K$13</definedName>
    <definedName name="_xlnm.Print_Area" localSheetId="155">'103'!$A$1:$K$15</definedName>
    <definedName name="_xlnm.Print_Area" localSheetId="157">'104'!$A$1:$K$19</definedName>
    <definedName name="_xlnm.Print_Area" localSheetId="158">'105'!$A$1:$K$15</definedName>
    <definedName name="_xlnm.Print_Area" localSheetId="159">'106'!$A$1:$E$9</definedName>
    <definedName name="_xlnm.Print_Area" localSheetId="160">'107'!$A$1:$E$12</definedName>
    <definedName name="_xlnm.Print_Area" localSheetId="161">'108'!$A$1:$E$9</definedName>
    <definedName name="_xlnm.Print_Area" localSheetId="162">'109'!$A$1:$K$11</definedName>
    <definedName name="_xlnm.Print_Area" localSheetId="22">'10A'!$A$1:$H$46</definedName>
    <definedName name="_xlnm.Print_Area" localSheetId="50">'11'!$A$1:$J$21</definedName>
    <definedName name="_xlnm.Print_Area" localSheetId="164">'110 '!$A$1:$K$20</definedName>
    <definedName name="_xlnm.Print_Area" localSheetId="165">'111'!$A$1:$E$9</definedName>
    <definedName name="_xlnm.Print_Area" localSheetId="166">'112'!$A$1:$E$9</definedName>
    <definedName name="_xlnm.Print_Area" localSheetId="167">'113'!$A$1:$H$14</definedName>
    <definedName name="_xlnm.Print_Area" localSheetId="169">'114'!$A$1:$K$15</definedName>
    <definedName name="_xlnm.Print_Area" localSheetId="171">'115'!$A$1:$K$19</definedName>
    <definedName name="_xlnm.Print_Area" localSheetId="173">'116'!$A$1:$K$12</definedName>
    <definedName name="_xlnm.Print_Area" localSheetId="23">'11A'!$A$1:$H$46</definedName>
    <definedName name="_xlnm.Print_Area" localSheetId="24">'12A'!$A$1:$H$46</definedName>
    <definedName name="_xlnm.Print_Area" localSheetId="52">'13'!$A$1:$J$21</definedName>
    <definedName name="_xlnm.Print_Area" localSheetId="25">'13A'!$A$1:$H$46</definedName>
    <definedName name="_xlnm.Print_Area" localSheetId="53">'14'!$A$1:$J$21</definedName>
    <definedName name="_xlnm.Print_Area" localSheetId="26">'14A'!$A$1:$E$40</definedName>
    <definedName name="_xlnm.Print_Area" localSheetId="54">'15'!$A$1:$J$21</definedName>
    <definedName name="_xlnm.Print_Area" localSheetId="27">'15A'!$A$1:$K$34</definedName>
    <definedName name="_xlnm.Print_Area" localSheetId="55">'16'!$A$1:$J$21</definedName>
    <definedName name="_xlnm.Print_Area" localSheetId="28">'16A'!$A$1:$E$36</definedName>
    <definedName name="_xlnm.Print_Area" localSheetId="56">'17'!$A$1:$K$12</definedName>
    <definedName name="_xlnm.Print_Area" localSheetId="29">'17A'!$A$1:$N$31</definedName>
    <definedName name="_xlnm.Print_Area" localSheetId="58">'18'!$A$1:$K$12</definedName>
    <definedName name="_xlnm.Print_Area" localSheetId="30">'18A'!$A$1:$K$32</definedName>
    <definedName name="_xlnm.Print_Area" localSheetId="59">'19'!$A$1:$K$18</definedName>
    <definedName name="_xlnm.Print_Area" localSheetId="31">'19A'!$A$1:$K$32</definedName>
    <definedName name="_xlnm.Print_Area" localSheetId="13">'1A'!$A$1:$K$35</definedName>
    <definedName name="_xlnm.Print_Area" localSheetId="39">'2'!$A$1:$G$15</definedName>
    <definedName name="_xlnm.Print_Area" localSheetId="61">'20'!$A$1:$K$20</definedName>
    <definedName name="_xlnm.Print_Area" localSheetId="32">'20A'!$A$1:$F$41</definedName>
    <definedName name="_xlnm.Print_Area" localSheetId="33">'21A'!$A$1:$C$36</definedName>
    <definedName name="_xlnm.Print_Area" localSheetId="34">'22A'!$A$1:$C$39</definedName>
    <definedName name="_xlnm.Print_Area" localSheetId="14">'2A'!$A$1:$K$35</definedName>
    <definedName name="_xlnm.Print_Area" localSheetId="41">'3'!$A$1:$G$15</definedName>
    <definedName name="_xlnm.Print_Area" localSheetId="15">'3A'!$A$1:$K$35</definedName>
    <definedName name="_xlnm.Print_Area" localSheetId="43">'4'!$A$1:$O$15</definedName>
    <definedName name="_xlnm.Print_Area" localSheetId="16">'4A'!$A$1:$K$36</definedName>
    <definedName name="_xlnm.Print_Area" localSheetId="44">'5'!$A$1:$J$19</definedName>
    <definedName name="_xlnm.Print_Area" localSheetId="17">'5A'!$A$1:$H$46</definedName>
    <definedName name="_xlnm.Print_Area" localSheetId="45">'6'!$A$1:$J$19</definedName>
    <definedName name="_xlnm.Print_Area" localSheetId="18">'6A'!$A$1:$H$46</definedName>
    <definedName name="_xlnm.Print_Area" localSheetId="19">'7A'!$A$1:$H$46</definedName>
    <definedName name="_xlnm.Print_Area" localSheetId="20">'8A'!$A$1:$H$46</definedName>
    <definedName name="_xlnm.Print_Area" localSheetId="21">'9A'!$A$1:$H$46</definedName>
    <definedName name="_xlnm.Print_Area" localSheetId="36">'Chapter 1'!$A$1:$A$61</definedName>
    <definedName name="_xlnm.Print_Area" localSheetId="57">'Chapter 2'!$A$1:$A$62</definedName>
    <definedName name="_xlnm.Print_Area" localSheetId="152">'Chapter 3'!$A$1:$A$67</definedName>
    <definedName name="_xlnm.Print_Area" localSheetId="168">'Chapter 4'!$A$1:$C$63</definedName>
    <definedName name="_xlnm.Print_Area" localSheetId="4">'Contents 1'!$A$1:$C$23</definedName>
    <definedName name="_xlnm.Print_Area" localSheetId="5">'Contents 2'!$A$1:$D$150</definedName>
    <definedName name="_xlnm.Print_Area" localSheetId="6">'Contents 3'!$A$1:$D$52</definedName>
    <definedName name="_xlnm.Print_Area" localSheetId="10">Def.!$A$1:$E$99</definedName>
    <definedName name="_xlnm.Print_Area" localSheetId="12">'First Section'!$A$1:$A$61</definedName>
    <definedName name="_xlnm.Print_Area" localSheetId="7">Goals!$A$1:$E$8</definedName>
    <definedName name="_xlnm.Print_Area" localSheetId="1">Photo!$A$1:$I$59</definedName>
    <definedName name="_xlnm.Print_Area" localSheetId="2">Pref.!$A$1:$C$17</definedName>
    <definedName name="_xlnm.Print_Area" localSheetId="35">'Second Section'!$A$1:$A$61</definedName>
    <definedName name="_xlnm.Print_Area" localSheetId="8">'Survey description'!$A$1:$C$12</definedName>
    <definedName name="_xlnm.Print_Area" localSheetId="9">'Survey Implementation'!$A$1:$F$22</definedName>
    <definedName name="_xlnm.Print_Area" localSheetId="0">Titel!$A$1:$I$29</definedName>
    <definedName name="_xlnm.Print_Titles" localSheetId="63">'021'!$1:$3</definedName>
    <definedName name="_xlnm.Print_Titles" localSheetId="65">'022'!$1:$7</definedName>
    <definedName name="_xlnm.Print_Titles" localSheetId="67">'023'!$1:$3</definedName>
    <definedName name="_xlnm.Print_Titles" localSheetId="69">'024'!$1:$3</definedName>
    <definedName name="_xlnm.Print_Titles" localSheetId="71">'025'!$1:$6</definedName>
    <definedName name="_xlnm.Print_Titles" localSheetId="72">'026'!$1:$3</definedName>
    <definedName name="_xlnm.Print_Titles" localSheetId="73">'027'!$1:$3</definedName>
    <definedName name="_xlnm.Print_Titles" localSheetId="75">'028'!$1:$3</definedName>
    <definedName name="_xlnm.Print_Titles" localSheetId="77">'029'!$1:$6</definedName>
    <definedName name="_xlnm.Print_Titles" localSheetId="79">'030'!$1:$3</definedName>
    <definedName name="_xlnm.Print_Titles" localSheetId="80">'031'!$1:$3</definedName>
    <definedName name="_xlnm.Print_Titles" localSheetId="82">'032'!$1:$3</definedName>
    <definedName name="_xlnm.Print_Titles" localSheetId="83">'033'!$1:$3</definedName>
    <definedName name="_xlnm.Print_Titles" localSheetId="84">'034'!$1:$3</definedName>
    <definedName name="_xlnm.Print_Titles" localSheetId="85">'035'!$1:$3</definedName>
    <definedName name="_xlnm.Print_Titles" localSheetId="86">'036'!$1:$3</definedName>
    <definedName name="_xlnm.Print_Titles" localSheetId="87">'037'!$1:$3</definedName>
    <definedName name="_xlnm.Print_Titles" localSheetId="88">'038'!$1:$3</definedName>
    <definedName name="_xlnm.Print_Titles" localSheetId="89">'039'!$1:$3</definedName>
    <definedName name="_xlnm.Print_Titles" localSheetId="90">'040'!$1:$3</definedName>
    <definedName name="_xlnm.Print_Titles" localSheetId="91">'041'!$1:$3</definedName>
    <definedName name="_xlnm.Print_Titles" localSheetId="92">'042'!$1:$3</definedName>
    <definedName name="_xlnm.Print_Titles" localSheetId="93">'043'!$1:$3</definedName>
    <definedName name="_xlnm.Print_Titles" localSheetId="94">'044'!$1:$3</definedName>
    <definedName name="_xlnm.Print_Titles" localSheetId="95">'045'!$1:$6</definedName>
    <definedName name="_xlnm.Print_Titles" localSheetId="96">'046'!$1:$6</definedName>
    <definedName name="_xlnm.Print_Titles" localSheetId="97">'047'!$1:$6</definedName>
    <definedName name="_xlnm.Print_Titles" localSheetId="98">'048'!$1:$6</definedName>
    <definedName name="_xlnm.Print_Titles" localSheetId="99">'049'!$1:$6</definedName>
    <definedName name="_xlnm.Print_Titles" localSheetId="100">'050'!$1:$6</definedName>
    <definedName name="_xlnm.Print_Titles" localSheetId="101">'051'!$1:$3</definedName>
    <definedName name="_xlnm.Print_Titles" localSheetId="102">'052'!$1:$3</definedName>
    <definedName name="_xlnm.Print_Titles" localSheetId="103">'053'!$1:$3</definedName>
    <definedName name="_xlnm.Print_Titles" localSheetId="104">'054'!$1:$3</definedName>
    <definedName name="_xlnm.Print_Titles" localSheetId="105">'055'!$1:$3</definedName>
    <definedName name="_xlnm.Print_Titles" localSheetId="106">'056'!$1:$3</definedName>
    <definedName name="_xlnm.Print_Titles" localSheetId="107">'057'!$1:$3</definedName>
    <definedName name="_xlnm.Print_Titles" localSheetId="108">'058'!$1:$3</definedName>
    <definedName name="_xlnm.Print_Titles" localSheetId="109">'059'!$1:$3</definedName>
    <definedName name="_xlnm.Print_Titles" localSheetId="110">'060'!$1:$6</definedName>
    <definedName name="_xlnm.Print_Titles" localSheetId="111">'061'!$1:$6</definedName>
    <definedName name="_xlnm.Print_Titles" localSheetId="112">'062'!$1:$6</definedName>
    <definedName name="_xlnm.Print_Titles" localSheetId="113">'063'!$1:$3</definedName>
    <definedName name="_xlnm.Print_Titles" localSheetId="114">'064'!$1:$3</definedName>
    <definedName name="_xlnm.Print_Titles" localSheetId="115">'065'!$1:$3</definedName>
    <definedName name="_xlnm.Print_Titles" localSheetId="116">'066'!$1:$3</definedName>
    <definedName name="_xlnm.Print_Titles" localSheetId="117">'067'!$1:$3</definedName>
    <definedName name="_xlnm.Print_Titles" localSheetId="118">'068'!$1:$3</definedName>
    <definedName name="_xlnm.Print_Titles" localSheetId="119">'069'!$1:$3</definedName>
    <definedName name="_xlnm.Print_Titles" localSheetId="120">'070'!$1:$3</definedName>
    <definedName name="_xlnm.Print_Titles" localSheetId="121">'071'!$1:$3</definedName>
    <definedName name="_xlnm.Print_Titles" localSheetId="122">'072'!$1:$3</definedName>
    <definedName name="_xlnm.Print_Titles" localSheetId="123">'073'!$1:$3</definedName>
    <definedName name="_xlnm.Print_Titles" localSheetId="124">'074'!$1:$3</definedName>
    <definedName name="_xlnm.Print_Titles" localSheetId="125">'075'!$1:$6</definedName>
    <definedName name="_xlnm.Print_Titles" localSheetId="126">'076'!$1:$6</definedName>
    <definedName name="_xlnm.Print_Titles" localSheetId="127">'077'!$1:$6</definedName>
    <definedName name="_xlnm.Print_Titles" localSheetId="128">'078'!$1:$3</definedName>
    <definedName name="_xlnm.Print_Titles" localSheetId="129">'079'!$1:$3</definedName>
    <definedName name="_xlnm.Print_Titles" localSheetId="130">'080'!$1:$3</definedName>
    <definedName name="_xlnm.Print_Titles" localSheetId="131">'081'!$1:$3</definedName>
    <definedName name="_xlnm.Print_Titles" localSheetId="132">'082'!$1:$3</definedName>
    <definedName name="_xlnm.Print_Titles" localSheetId="133">'083'!$1:$3</definedName>
    <definedName name="_xlnm.Print_Titles" localSheetId="134">'084'!$1:$3</definedName>
    <definedName name="_xlnm.Print_Titles" localSheetId="135">'085'!$1:$3</definedName>
    <definedName name="_xlnm.Print_Titles" localSheetId="136">'086'!$1:$3</definedName>
    <definedName name="_xlnm.Print_Titles" localSheetId="137">'087'!$1:$3</definedName>
    <definedName name="_xlnm.Print_Titles" localSheetId="138">'088'!$1:$3</definedName>
    <definedName name="_xlnm.Print_Titles" localSheetId="139">'089'!$1:$3</definedName>
    <definedName name="_xlnm.Print_Titles" localSheetId="140">'090'!$1:$3</definedName>
    <definedName name="_xlnm.Print_Titles" localSheetId="141">'091'!$1:$3</definedName>
    <definedName name="_xlnm.Print_Titles" localSheetId="142">'092'!$1:$3</definedName>
    <definedName name="_xlnm.Print_Titles" localSheetId="143">'093'!$1:$6</definedName>
    <definedName name="_xlnm.Print_Titles" localSheetId="144">'094'!$1:$6</definedName>
    <definedName name="_xlnm.Print_Titles" localSheetId="145">'095'!$1:$6</definedName>
    <definedName name="_xlnm.Print_Titles" localSheetId="146">'096'!$1:$6</definedName>
    <definedName name="_xlnm.Print_Titles" localSheetId="147">'097'!$1:$6</definedName>
    <definedName name="_xlnm.Print_Titles" localSheetId="148">'098'!$1:$6</definedName>
    <definedName name="_xlnm.Print_Titles" localSheetId="149">'099'!$1:$3</definedName>
    <definedName name="_xlnm.Print_Titles" localSheetId="37">'1'!$1:$2</definedName>
    <definedName name="_xlnm.Print_Titles" localSheetId="150">'100'!$1:$3</definedName>
    <definedName name="_xlnm.Print_Titles" localSheetId="151">'101'!$1:$3</definedName>
    <definedName name="_xlnm.Print_Titles" localSheetId="58">'18'!$1:$3</definedName>
    <definedName name="_xlnm.Print_Titles" localSheetId="59">'19'!$1:$3</definedName>
    <definedName name="_xlnm.Print_Titles" localSheetId="39">'2'!$1:$2</definedName>
    <definedName name="_xlnm.Print_Titles" localSheetId="61">'20'!$1:$3</definedName>
    <definedName name="_xlnm.Print_Titles" localSheetId="41">'3'!$1:$2</definedName>
    <definedName name="_xlnm.Print_Titles" localSheetId="43">'4'!$1:$2</definedName>
    <definedName name="_xlnm.Print_Titles" localSheetId="4">'Contents 1'!$4:$4</definedName>
    <definedName name="_xlnm.Print_Titles" localSheetId="5">'Contents 2'!$1:$4</definedName>
    <definedName name="_xlnm.Print_Titles" localSheetId="6">'Contents 3'!$1:$4</definedName>
    <definedName name="_xlnm.Print_Titles" localSheetId="10">Def.!$1:$2</definedName>
    <definedName name="_xlnm.Print_Titles" localSheetId="11">Indicators!$1:$2</definedName>
    <definedName name="_xlnm.Print_Titles" localSheetId="8">'Survey description'!$1:$1</definedName>
    <definedName name="_xlnm.Print_Titles" localSheetId="9">'Survey Implementation'!$1:$2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3" i="505" l="1"/>
  <c r="G12" i="505"/>
  <c r="G11" i="505"/>
  <c r="G10" i="505"/>
  <c r="G9" i="505"/>
  <c r="G8" i="505"/>
  <c r="D8" i="505"/>
  <c r="D9" i="505"/>
  <c r="D10" i="505"/>
  <c r="D11" i="505"/>
  <c r="D12" i="505"/>
  <c r="D13" i="505"/>
  <c r="L9" i="146" l="1"/>
  <c r="L8" i="146"/>
  <c r="D61" i="33"/>
  <c r="I13" i="505" l="1"/>
  <c r="H13" i="505"/>
  <c r="J13" i="505" s="1"/>
  <c r="I19" i="530" l="1"/>
  <c r="H19" i="530"/>
  <c r="G19" i="530"/>
  <c r="D19" i="530"/>
  <c r="J19" i="530" s="1"/>
  <c r="F18" i="530"/>
  <c r="E18" i="530"/>
  <c r="C18" i="530"/>
  <c r="B18" i="530"/>
  <c r="I17" i="530"/>
  <c r="H17" i="530"/>
  <c r="J17" i="530" s="1"/>
  <c r="G17" i="530"/>
  <c r="D17" i="530"/>
  <c r="I16" i="530"/>
  <c r="J16" i="530" s="1"/>
  <c r="H16" i="530"/>
  <c r="G16" i="530"/>
  <c r="D16" i="530"/>
  <c r="I15" i="530"/>
  <c r="H15" i="530"/>
  <c r="J15" i="530" s="1"/>
  <c r="G15" i="530"/>
  <c r="D15" i="530"/>
  <c r="I14" i="530"/>
  <c r="H14" i="530"/>
  <c r="J14" i="530" s="1"/>
  <c r="G14" i="530"/>
  <c r="D14" i="530"/>
  <c r="J13" i="530"/>
  <c r="I13" i="530"/>
  <c r="H13" i="530"/>
  <c r="G13" i="530"/>
  <c r="D13" i="530"/>
  <c r="I12" i="530"/>
  <c r="H12" i="530"/>
  <c r="J12" i="530" s="1"/>
  <c r="G12" i="530"/>
  <c r="D12" i="530"/>
  <c r="J11" i="530"/>
  <c r="I11" i="530"/>
  <c r="H11" i="530"/>
  <c r="G11" i="530"/>
  <c r="D11" i="530"/>
  <c r="I10" i="530"/>
  <c r="J10" i="530" s="1"/>
  <c r="H10" i="530"/>
  <c r="G10" i="530"/>
  <c r="D10" i="530"/>
  <c r="I8" i="530"/>
  <c r="I18" i="530" s="1"/>
  <c r="H8" i="530"/>
  <c r="J8" i="530" s="1"/>
  <c r="G8" i="530"/>
  <c r="G18" i="530" s="1"/>
  <c r="D8" i="530"/>
  <c r="D18" i="530" s="1"/>
  <c r="J18" i="530" l="1"/>
  <c r="H18" i="530"/>
  <c r="B28" i="466" l="1"/>
  <c r="I16" i="75" l="1"/>
  <c r="D8" i="58" l="1"/>
  <c r="F13" i="497" l="1"/>
  <c r="F11" i="497"/>
  <c r="F10" i="497"/>
  <c r="F9" i="497"/>
  <c r="F8" i="497"/>
  <c r="F27" i="458" l="1"/>
  <c r="F8" i="36"/>
  <c r="F9" i="36"/>
  <c r="F10" i="36"/>
  <c r="F11" i="36"/>
  <c r="F12" i="36"/>
  <c r="F13" i="36"/>
  <c r="F14" i="36"/>
  <c r="F15" i="36"/>
  <c r="F16" i="36"/>
  <c r="F17" i="36"/>
  <c r="F18" i="36"/>
  <c r="F19" i="36"/>
  <c r="F20" i="36"/>
  <c r="F21" i="36"/>
  <c r="F22" i="36"/>
  <c r="F23" i="36"/>
  <c r="F24" i="36"/>
  <c r="F25" i="36"/>
  <c r="F26" i="36"/>
  <c r="F27" i="36"/>
  <c r="F7" i="36"/>
  <c r="I9" i="171"/>
  <c r="I8" i="171"/>
  <c r="I9" i="169"/>
  <c r="I8" i="169"/>
  <c r="I9" i="168"/>
  <c r="I8" i="168"/>
  <c r="I9" i="166"/>
  <c r="I8" i="166"/>
  <c r="E27" i="458"/>
  <c r="G27" i="458"/>
  <c r="H27" i="458"/>
  <c r="D27" i="458"/>
  <c r="C27" i="458"/>
  <c r="B27" i="458"/>
  <c r="I13" i="504"/>
  <c r="H13" i="504"/>
  <c r="G13" i="504"/>
  <c r="D13" i="504"/>
  <c r="F12" i="497"/>
  <c r="G8" i="497" s="1"/>
  <c r="B12" i="497"/>
  <c r="H13" i="487"/>
  <c r="G13" i="487"/>
  <c r="B16" i="487"/>
  <c r="I13" i="487"/>
  <c r="D13" i="487"/>
  <c r="F15" i="485"/>
  <c r="E15" i="485"/>
  <c r="C15" i="485"/>
  <c r="B15" i="485"/>
  <c r="I7" i="356"/>
  <c r="I8" i="356"/>
  <c r="I9" i="356"/>
  <c r="I10" i="356"/>
  <c r="I11" i="356"/>
  <c r="I12" i="356"/>
  <c r="I13" i="356"/>
  <c r="A15" i="57"/>
  <c r="H15" i="57"/>
  <c r="A15" i="56"/>
  <c r="H15" i="56"/>
  <c r="H29" i="40"/>
  <c r="A29" i="40"/>
  <c r="P9" i="38"/>
  <c r="P10" i="38"/>
  <c r="P11" i="38"/>
  <c r="P12" i="38"/>
  <c r="P13" i="38"/>
  <c r="P14" i="38"/>
  <c r="P15" i="38"/>
  <c r="P16" i="38"/>
  <c r="P8" i="38"/>
  <c r="N9" i="38"/>
  <c r="N10" i="38"/>
  <c r="N11" i="38"/>
  <c r="N12" i="38"/>
  <c r="N13" i="38"/>
  <c r="N14" i="38"/>
  <c r="N15" i="38"/>
  <c r="N16" i="38"/>
  <c r="N8" i="38"/>
  <c r="B28" i="36"/>
  <c r="D28" i="36"/>
  <c r="G28" i="36"/>
  <c r="B21" i="46"/>
  <c r="C21" i="46"/>
  <c r="D21" i="46"/>
  <c r="E21" i="46"/>
  <c r="F21" i="46"/>
  <c r="G21" i="46"/>
  <c r="I17" i="487"/>
  <c r="H17" i="487"/>
  <c r="G17" i="487"/>
  <c r="D17" i="487"/>
  <c r="I13" i="488"/>
  <c r="H13" i="488"/>
  <c r="G13" i="488"/>
  <c r="D13" i="488"/>
  <c r="D48" i="520"/>
  <c r="D49" i="520"/>
  <c r="B34" i="40"/>
  <c r="B33" i="40"/>
  <c r="F8" i="38"/>
  <c r="F13" i="55"/>
  <c r="F12" i="55"/>
  <c r="F11" i="55"/>
  <c r="F10" i="55"/>
  <c r="F9" i="55"/>
  <c r="F8" i="55"/>
  <c r="F7" i="55"/>
  <c r="F7" i="37"/>
  <c r="F13" i="37"/>
  <c r="F12" i="37"/>
  <c r="F11" i="37"/>
  <c r="F10" i="37"/>
  <c r="F9" i="37"/>
  <c r="F8" i="37"/>
  <c r="F8" i="35"/>
  <c r="F9" i="35"/>
  <c r="F10" i="35"/>
  <c r="F11" i="35"/>
  <c r="F12" i="35"/>
  <c r="F13" i="35"/>
  <c r="F14" i="35"/>
  <c r="F15" i="35"/>
  <c r="F7" i="35"/>
  <c r="B26" i="38"/>
  <c r="B25" i="38"/>
  <c r="C21" i="55"/>
  <c r="B21" i="55"/>
  <c r="C20" i="55"/>
  <c r="B20" i="55"/>
  <c r="C19" i="55"/>
  <c r="B19" i="55"/>
  <c r="C9" i="491"/>
  <c r="B9" i="491"/>
  <c r="D7" i="491"/>
  <c r="D11" i="490"/>
  <c r="D9" i="58"/>
  <c r="B18" i="42"/>
  <c r="C48" i="520"/>
  <c r="B23" i="57"/>
  <c r="B22" i="57"/>
  <c r="B21" i="57"/>
  <c r="B41" i="40"/>
  <c r="C33" i="40"/>
  <c r="B51" i="40"/>
  <c r="B25" i="55"/>
  <c r="C25" i="55"/>
  <c r="B24" i="55"/>
  <c r="C24" i="55"/>
  <c r="C22" i="55"/>
  <c r="C28" i="35"/>
  <c r="C29" i="35"/>
  <c r="B29" i="35"/>
  <c r="B22" i="35"/>
  <c r="B19" i="44"/>
  <c r="B18" i="44"/>
  <c r="B18" i="43"/>
  <c r="D12" i="497"/>
  <c r="B12" i="488"/>
  <c r="C12" i="488"/>
  <c r="E12" i="488"/>
  <c r="F12" i="488"/>
  <c r="F16" i="487"/>
  <c r="E16" i="487"/>
  <c r="C16" i="487"/>
  <c r="C28" i="84"/>
  <c r="D28" i="84"/>
  <c r="E28" i="84"/>
  <c r="F28" i="84"/>
  <c r="G28" i="84"/>
  <c r="H28" i="84"/>
  <c r="I28" i="84"/>
  <c r="J28" i="84"/>
  <c r="K28" i="84"/>
  <c r="L28" i="84"/>
  <c r="B15" i="74"/>
  <c r="B27" i="67"/>
  <c r="B10" i="58"/>
  <c r="D14" i="57"/>
  <c r="B14" i="57"/>
  <c r="H17" i="38"/>
  <c r="D17" i="38"/>
  <c r="B17" i="38"/>
  <c r="D14" i="55"/>
  <c r="B14" i="55"/>
  <c r="D14" i="37"/>
  <c r="B14" i="37"/>
  <c r="D16" i="35"/>
  <c r="B16" i="35"/>
  <c r="K9" i="172"/>
  <c r="D9" i="172"/>
  <c r="E9" i="172"/>
  <c r="G9" i="172"/>
  <c r="H9" i="172"/>
  <c r="I9" i="172"/>
  <c r="J9" i="172"/>
  <c r="C12" i="172"/>
  <c r="C9" i="172"/>
  <c r="C15" i="42"/>
  <c r="D15" i="42"/>
  <c r="E15" i="42"/>
  <c r="F15" i="42"/>
  <c r="B15" i="42"/>
  <c r="B15" i="43"/>
  <c r="C15" i="43"/>
  <c r="D15" i="43"/>
  <c r="E15" i="43"/>
  <c r="F15" i="43"/>
  <c r="L11" i="172"/>
  <c r="L12" i="172" s="1"/>
  <c r="L10" i="172"/>
  <c r="D12" i="172"/>
  <c r="E12" i="172"/>
  <c r="G12" i="172"/>
  <c r="H12" i="172"/>
  <c r="I12" i="172"/>
  <c r="J12" i="172"/>
  <c r="K12" i="172"/>
  <c r="F11" i="172"/>
  <c r="F10" i="172"/>
  <c r="L7" i="172"/>
  <c r="L8" i="172"/>
  <c r="C47" i="520"/>
  <c r="C28" i="468"/>
  <c r="C40" i="40"/>
  <c r="B40" i="40"/>
  <c r="B38" i="40"/>
  <c r="B37" i="40"/>
  <c r="B36" i="40"/>
  <c r="B35" i="40"/>
  <c r="B42" i="40"/>
  <c r="B39" i="40"/>
  <c r="B43" i="40"/>
  <c r="B44" i="40"/>
  <c r="B49" i="40"/>
  <c r="B45" i="40"/>
  <c r="B46" i="40"/>
  <c r="B47" i="40"/>
  <c r="B48" i="40"/>
  <c r="B50" i="40"/>
  <c r="H16" i="145"/>
  <c r="I16" i="145" s="1"/>
  <c r="B15" i="463"/>
  <c r="B15" i="70"/>
  <c r="D53" i="520"/>
  <c r="C53" i="520"/>
  <c r="D52" i="520"/>
  <c r="C52" i="520"/>
  <c r="D51" i="520"/>
  <c r="C51" i="520"/>
  <c r="D50" i="520"/>
  <c r="C50" i="520"/>
  <c r="C49" i="520"/>
  <c r="D47" i="520"/>
  <c r="A52" i="506"/>
  <c r="A50" i="506"/>
  <c r="A49" i="506"/>
  <c r="A48" i="506"/>
  <c r="A47" i="506"/>
  <c r="G14" i="485"/>
  <c r="I14" i="485"/>
  <c r="H14" i="485"/>
  <c r="D14" i="485"/>
  <c r="I8" i="485"/>
  <c r="H8" i="485"/>
  <c r="G8" i="485"/>
  <c r="D8" i="485"/>
  <c r="L16" i="76"/>
  <c r="K16" i="76"/>
  <c r="J16" i="76"/>
  <c r="I16" i="76"/>
  <c r="H16" i="76"/>
  <c r="G16" i="76"/>
  <c r="F16" i="76"/>
  <c r="E16" i="76"/>
  <c r="D16" i="76"/>
  <c r="C16" i="76"/>
  <c r="B16" i="76"/>
  <c r="L16" i="75"/>
  <c r="K16" i="75"/>
  <c r="J16" i="75"/>
  <c r="H16" i="75"/>
  <c r="G16" i="75"/>
  <c r="F16" i="75"/>
  <c r="E16" i="75"/>
  <c r="D16" i="75"/>
  <c r="C16" i="75"/>
  <c r="B16" i="75"/>
  <c r="D8" i="503"/>
  <c r="G8" i="503"/>
  <c r="H8" i="503"/>
  <c r="H12" i="503" s="1"/>
  <c r="I8" i="503"/>
  <c r="J8" i="503" s="1"/>
  <c r="D9" i="503"/>
  <c r="G9" i="503"/>
  <c r="H9" i="503"/>
  <c r="I9" i="503"/>
  <c r="D10" i="503"/>
  <c r="G10" i="503"/>
  <c r="H10" i="503"/>
  <c r="I10" i="503"/>
  <c r="J10" i="503" s="1"/>
  <c r="D11" i="503"/>
  <c r="G11" i="503"/>
  <c r="H11" i="503"/>
  <c r="I11" i="503"/>
  <c r="B12" i="503"/>
  <c r="C12" i="503"/>
  <c r="E12" i="503"/>
  <c r="F12" i="503"/>
  <c r="D8" i="501"/>
  <c r="G8" i="501"/>
  <c r="H8" i="501"/>
  <c r="I8" i="501"/>
  <c r="C25" i="501" s="1"/>
  <c r="D9" i="501"/>
  <c r="G9" i="501"/>
  <c r="H9" i="501"/>
  <c r="B26" i="501" s="1"/>
  <c r="I9" i="501"/>
  <c r="C26" i="501" s="1"/>
  <c r="D10" i="501"/>
  <c r="G10" i="501"/>
  <c r="H10" i="501"/>
  <c r="B27" i="501" s="1"/>
  <c r="I10" i="501"/>
  <c r="D11" i="501"/>
  <c r="G11" i="501"/>
  <c r="H11" i="501"/>
  <c r="B28" i="501" s="1"/>
  <c r="I11" i="501"/>
  <c r="C28" i="501" s="1"/>
  <c r="D12" i="501"/>
  <c r="G12" i="501"/>
  <c r="H12" i="501"/>
  <c r="B29" i="501" s="1"/>
  <c r="I12" i="501"/>
  <c r="C29" i="501" s="1"/>
  <c r="D13" i="501"/>
  <c r="G13" i="501"/>
  <c r="H13" i="501"/>
  <c r="I13" i="501"/>
  <c r="C30" i="501" s="1"/>
  <c r="D14" i="501"/>
  <c r="G14" i="501"/>
  <c r="H14" i="501"/>
  <c r="B31" i="501" s="1"/>
  <c r="I14" i="501"/>
  <c r="C31" i="501" s="1"/>
  <c r="D15" i="501"/>
  <c r="G15" i="501"/>
  <c r="H15" i="501"/>
  <c r="B32" i="501" s="1"/>
  <c r="I15" i="501"/>
  <c r="C32" i="501" s="1"/>
  <c r="D16" i="501"/>
  <c r="G16" i="501"/>
  <c r="H16" i="501"/>
  <c r="B33" i="501" s="1"/>
  <c r="I16" i="501"/>
  <c r="D17" i="501"/>
  <c r="G17" i="501"/>
  <c r="H17" i="501"/>
  <c r="B34" i="501"/>
  <c r="I17" i="501"/>
  <c r="C34" i="501" s="1"/>
  <c r="D18" i="501"/>
  <c r="G18" i="501"/>
  <c r="H18" i="501"/>
  <c r="B35" i="501" s="1"/>
  <c r="I18" i="501"/>
  <c r="C35" i="501" s="1"/>
  <c r="B19" i="501"/>
  <c r="C19" i="501"/>
  <c r="E19" i="501"/>
  <c r="F19" i="501"/>
  <c r="D8" i="499"/>
  <c r="G8" i="499"/>
  <c r="H8" i="499"/>
  <c r="B20" i="499" s="1"/>
  <c r="I8" i="499"/>
  <c r="D9" i="499"/>
  <c r="G9" i="499"/>
  <c r="H9" i="499"/>
  <c r="B21" i="499" s="1"/>
  <c r="I9" i="499"/>
  <c r="C21" i="499" s="1"/>
  <c r="D10" i="499"/>
  <c r="G10" i="499"/>
  <c r="H10" i="499"/>
  <c r="B22" i="499" s="1"/>
  <c r="I10" i="499"/>
  <c r="C22" i="499" s="1"/>
  <c r="D11" i="499"/>
  <c r="G11" i="499"/>
  <c r="H11" i="499"/>
  <c r="B23" i="499" s="1"/>
  <c r="I11" i="499"/>
  <c r="C23" i="499" s="1"/>
  <c r="D12" i="499"/>
  <c r="G12" i="499"/>
  <c r="H12" i="499"/>
  <c r="B24" i="499" s="1"/>
  <c r="I12" i="499"/>
  <c r="D13" i="499"/>
  <c r="G13" i="499"/>
  <c r="H13" i="499"/>
  <c r="B25" i="499" s="1"/>
  <c r="I13" i="499"/>
  <c r="C25" i="499" s="1"/>
  <c r="D14" i="499"/>
  <c r="G14" i="499"/>
  <c r="H14" i="499"/>
  <c r="B26" i="499" s="1"/>
  <c r="I14" i="499"/>
  <c r="C26" i="499" s="1"/>
  <c r="B15" i="499"/>
  <c r="C15" i="499"/>
  <c r="E15" i="499"/>
  <c r="F15" i="499"/>
  <c r="D7" i="496"/>
  <c r="D9" i="496" s="1"/>
  <c r="D8" i="496"/>
  <c r="B9" i="496"/>
  <c r="C9" i="496"/>
  <c r="D7" i="495"/>
  <c r="D9" i="495" s="1"/>
  <c r="D8" i="495"/>
  <c r="B9" i="495"/>
  <c r="C9" i="495"/>
  <c r="D8" i="492"/>
  <c r="G8" i="492"/>
  <c r="H8" i="492"/>
  <c r="B16" i="492" s="1"/>
  <c r="I8" i="492"/>
  <c r="D9" i="492"/>
  <c r="G9" i="492"/>
  <c r="H9" i="492"/>
  <c r="B17" i="492" s="1"/>
  <c r="I9" i="492"/>
  <c r="C17" i="492" s="1"/>
  <c r="D10" i="492"/>
  <c r="G10" i="492"/>
  <c r="H10" i="492"/>
  <c r="I10" i="492"/>
  <c r="C18" i="492" s="1"/>
  <c r="B11" i="492"/>
  <c r="C11" i="492"/>
  <c r="E11" i="492"/>
  <c r="F11" i="492"/>
  <c r="D8" i="491"/>
  <c r="D9" i="491" s="1"/>
  <c r="D7" i="490"/>
  <c r="D8" i="490"/>
  <c r="D9" i="490"/>
  <c r="B10" i="490"/>
  <c r="C10" i="490"/>
  <c r="D7" i="489"/>
  <c r="D8" i="489"/>
  <c r="B9" i="489"/>
  <c r="C9" i="489"/>
  <c r="D8" i="488"/>
  <c r="G8" i="488"/>
  <c r="H8" i="488"/>
  <c r="I8" i="488"/>
  <c r="D9" i="488"/>
  <c r="G9" i="488"/>
  <c r="H9" i="488"/>
  <c r="I9" i="488"/>
  <c r="D10" i="488"/>
  <c r="G10" i="488"/>
  <c r="H10" i="488"/>
  <c r="I10" i="488"/>
  <c r="D11" i="488"/>
  <c r="D12" i="488" s="1"/>
  <c r="G11" i="488"/>
  <c r="H11" i="488"/>
  <c r="I11" i="488"/>
  <c r="D8" i="487"/>
  <c r="G8" i="487"/>
  <c r="H8" i="487"/>
  <c r="I8" i="487"/>
  <c r="D9" i="487"/>
  <c r="G9" i="487"/>
  <c r="H9" i="487"/>
  <c r="I9" i="487"/>
  <c r="D10" i="487"/>
  <c r="G10" i="487"/>
  <c r="H10" i="487"/>
  <c r="I10" i="487"/>
  <c r="D11" i="487"/>
  <c r="G11" i="487"/>
  <c r="H11" i="487"/>
  <c r="J11" i="487" s="1"/>
  <c r="I11" i="487"/>
  <c r="D12" i="487"/>
  <c r="G12" i="487"/>
  <c r="H12" i="487"/>
  <c r="I12" i="487"/>
  <c r="D14" i="487"/>
  <c r="G14" i="487"/>
  <c r="H14" i="487"/>
  <c r="J14" i="487" s="1"/>
  <c r="I14" i="487"/>
  <c r="D15" i="487"/>
  <c r="G15" i="487"/>
  <c r="H15" i="487"/>
  <c r="I15" i="487"/>
  <c r="D9" i="485"/>
  <c r="G9" i="485"/>
  <c r="H9" i="485"/>
  <c r="B22" i="485" s="1"/>
  <c r="I9" i="485"/>
  <c r="C22" i="485" s="1"/>
  <c r="D10" i="485"/>
  <c r="G10" i="485"/>
  <c r="H10" i="485"/>
  <c r="B23" i="485" s="1"/>
  <c r="I10" i="485"/>
  <c r="C23" i="485" s="1"/>
  <c r="D11" i="485"/>
  <c r="G11" i="485"/>
  <c r="H11" i="485"/>
  <c r="I11" i="485"/>
  <c r="C24" i="485" s="1"/>
  <c r="D12" i="485"/>
  <c r="G12" i="485"/>
  <c r="H12" i="485"/>
  <c r="B25" i="485" s="1"/>
  <c r="I12" i="485"/>
  <c r="C25" i="485" s="1"/>
  <c r="D13" i="485"/>
  <c r="G13" i="485"/>
  <c r="H13" i="485"/>
  <c r="B26" i="485" s="1"/>
  <c r="I13" i="485"/>
  <c r="C26" i="485" s="1"/>
  <c r="D8" i="483"/>
  <c r="B20" i="483" s="1"/>
  <c r="G8" i="483"/>
  <c r="C20" i="483" s="1"/>
  <c r="H8" i="483"/>
  <c r="I8" i="483"/>
  <c r="D9" i="483"/>
  <c r="G9" i="483"/>
  <c r="C21" i="483" s="1"/>
  <c r="H9" i="483"/>
  <c r="I9" i="483"/>
  <c r="D10" i="483"/>
  <c r="B22" i="483" s="1"/>
  <c r="G10" i="483"/>
  <c r="C22" i="483" s="1"/>
  <c r="H10" i="483"/>
  <c r="I10" i="483"/>
  <c r="D11" i="483"/>
  <c r="B23" i="483" s="1"/>
  <c r="G11" i="483"/>
  <c r="C23" i="483" s="1"/>
  <c r="H11" i="483"/>
  <c r="I11" i="483"/>
  <c r="D12" i="483"/>
  <c r="B24" i="483" s="1"/>
  <c r="G12" i="483"/>
  <c r="C24" i="483" s="1"/>
  <c r="H12" i="483"/>
  <c r="I12" i="483"/>
  <c r="B13" i="483"/>
  <c r="C13" i="483"/>
  <c r="E13" i="483"/>
  <c r="F13" i="483"/>
  <c r="I7" i="481"/>
  <c r="I8" i="481"/>
  <c r="I9" i="481"/>
  <c r="I10" i="481"/>
  <c r="I11" i="481"/>
  <c r="I12" i="481"/>
  <c r="I13" i="481"/>
  <c r="I14" i="481"/>
  <c r="I15" i="481"/>
  <c r="I16" i="481"/>
  <c r="I17" i="481"/>
  <c r="I18" i="481"/>
  <c r="I19" i="481"/>
  <c r="I20" i="481"/>
  <c r="I21" i="481"/>
  <c r="I22" i="481"/>
  <c r="I23" i="481"/>
  <c r="I24" i="481"/>
  <c r="I25" i="481"/>
  <c r="I26" i="481"/>
  <c r="B27" i="481"/>
  <c r="C27" i="481"/>
  <c r="D27" i="481"/>
  <c r="E27" i="481"/>
  <c r="F27" i="481"/>
  <c r="G27" i="481"/>
  <c r="H27" i="481"/>
  <c r="I7" i="480"/>
  <c r="I8" i="480"/>
  <c r="I9" i="480"/>
  <c r="I10" i="480"/>
  <c r="I11" i="480"/>
  <c r="I12" i="480"/>
  <c r="I13" i="480"/>
  <c r="I14" i="480"/>
  <c r="I15" i="480"/>
  <c r="I16" i="480"/>
  <c r="I17" i="480"/>
  <c r="I18" i="480"/>
  <c r="I19" i="480"/>
  <c r="I20" i="480"/>
  <c r="I21" i="480"/>
  <c r="I22" i="480"/>
  <c r="I23" i="480"/>
  <c r="I24" i="480"/>
  <c r="I25" i="480"/>
  <c r="I26" i="480"/>
  <c r="I27" i="480"/>
  <c r="B28" i="480"/>
  <c r="C28" i="480"/>
  <c r="D28" i="480"/>
  <c r="E28" i="480"/>
  <c r="F28" i="480"/>
  <c r="G28" i="480"/>
  <c r="H28" i="480"/>
  <c r="I7" i="479"/>
  <c r="I8" i="479"/>
  <c r="I9" i="479"/>
  <c r="I10" i="479"/>
  <c r="I11" i="479"/>
  <c r="I12" i="479"/>
  <c r="I13" i="479"/>
  <c r="I14" i="479"/>
  <c r="I15" i="479"/>
  <c r="I16" i="479"/>
  <c r="I17" i="479"/>
  <c r="I18" i="479"/>
  <c r="I19" i="479"/>
  <c r="I20" i="479"/>
  <c r="I21" i="479"/>
  <c r="I22" i="479"/>
  <c r="I23" i="479"/>
  <c r="I24" i="479"/>
  <c r="I25" i="479"/>
  <c r="I26" i="479"/>
  <c r="I27" i="479"/>
  <c r="B28" i="479"/>
  <c r="C28" i="479"/>
  <c r="D28" i="479"/>
  <c r="E28" i="479"/>
  <c r="F28" i="479"/>
  <c r="G28" i="479"/>
  <c r="H28" i="479"/>
  <c r="I7" i="478"/>
  <c r="I8" i="478"/>
  <c r="I9" i="478"/>
  <c r="I10" i="478"/>
  <c r="I11" i="478"/>
  <c r="I12" i="478"/>
  <c r="I13" i="478"/>
  <c r="I14" i="478"/>
  <c r="B15" i="478"/>
  <c r="C15" i="478"/>
  <c r="D15" i="478"/>
  <c r="E15" i="478"/>
  <c r="F15" i="478"/>
  <c r="G15" i="478"/>
  <c r="H15" i="478"/>
  <c r="I7" i="477"/>
  <c r="I8" i="477"/>
  <c r="I9" i="477"/>
  <c r="I10" i="477"/>
  <c r="I11" i="477"/>
  <c r="I12" i="477"/>
  <c r="I13" i="477"/>
  <c r="I14" i="477"/>
  <c r="I15" i="477"/>
  <c r="B16" i="477"/>
  <c r="C16" i="477"/>
  <c r="D16" i="477"/>
  <c r="E16" i="477"/>
  <c r="F16" i="477"/>
  <c r="G16" i="477"/>
  <c r="H16" i="477"/>
  <c r="I7" i="476"/>
  <c r="I8" i="476"/>
  <c r="I9" i="476"/>
  <c r="I10" i="476"/>
  <c r="I11" i="476"/>
  <c r="I12" i="476"/>
  <c r="I13" i="476"/>
  <c r="I14" i="476"/>
  <c r="I15" i="476"/>
  <c r="B16" i="476"/>
  <c r="C16" i="476"/>
  <c r="D16" i="476"/>
  <c r="E16" i="476"/>
  <c r="F16" i="476"/>
  <c r="G16" i="476"/>
  <c r="H16" i="476"/>
  <c r="I7" i="475"/>
  <c r="I8" i="475"/>
  <c r="I9" i="475"/>
  <c r="I10" i="475"/>
  <c r="I11" i="475"/>
  <c r="I12" i="475"/>
  <c r="I13" i="475"/>
  <c r="B14" i="475"/>
  <c r="C14" i="475"/>
  <c r="D14" i="475"/>
  <c r="E14" i="475"/>
  <c r="F14" i="475"/>
  <c r="G14" i="475"/>
  <c r="H14" i="475"/>
  <c r="I7" i="474"/>
  <c r="I8" i="474"/>
  <c r="I9" i="474"/>
  <c r="I10" i="474"/>
  <c r="I11" i="474"/>
  <c r="I12" i="474"/>
  <c r="I13" i="474"/>
  <c r="B14" i="474"/>
  <c r="C14" i="474"/>
  <c r="D14" i="474"/>
  <c r="E14" i="474"/>
  <c r="F14" i="474"/>
  <c r="G14" i="474"/>
  <c r="H14" i="474"/>
  <c r="I7" i="473"/>
  <c r="I14" i="473" s="1"/>
  <c r="I8" i="473"/>
  <c r="I9" i="473"/>
  <c r="I10" i="473"/>
  <c r="I11" i="473"/>
  <c r="I12" i="473"/>
  <c r="I13" i="473"/>
  <c r="B14" i="473"/>
  <c r="C14" i="473"/>
  <c r="D14" i="473"/>
  <c r="E14" i="473"/>
  <c r="F14" i="473"/>
  <c r="G14" i="473"/>
  <c r="H14" i="473"/>
  <c r="I7" i="472"/>
  <c r="I8" i="472"/>
  <c r="I9" i="472"/>
  <c r="I10" i="472"/>
  <c r="I11" i="472"/>
  <c r="I12" i="472"/>
  <c r="I13" i="472"/>
  <c r="I14" i="472"/>
  <c r="B15" i="472"/>
  <c r="C15" i="472"/>
  <c r="D15" i="472"/>
  <c r="E15" i="472"/>
  <c r="F15" i="472"/>
  <c r="G15" i="472"/>
  <c r="H15" i="472"/>
  <c r="I7" i="471"/>
  <c r="I8" i="471"/>
  <c r="I9" i="471"/>
  <c r="I10" i="471"/>
  <c r="I11" i="471"/>
  <c r="I12" i="471"/>
  <c r="I13" i="471"/>
  <c r="I14" i="471"/>
  <c r="I15" i="471"/>
  <c r="B16" i="471"/>
  <c r="C16" i="471"/>
  <c r="D16" i="471"/>
  <c r="E16" i="471"/>
  <c r="F16" i="471"/>
  <c r="G16" i="471"/>
  <c r="H16" i="471"/>
  <c r="I7" i="470"/>
  <c r="I8" i="470"/>
  <c r="I9" i="470"/>
  <c r="I10" i="470"/>
  <c r="I11" i="470"/>
  <c r="I12" i="470"/>
  <c r="I13" i="470"/>
  <c r="I14" i="470"/>
  <c r="I15" i="470"/>
  <c r="B16" i="470"/>
  <c r="C16" i="470"/>
  <c r="D16" i="470"/>
  <c r="E16" i="470"/>
  <c r="F16" i="470"/>
  <c r="G16" i="470"/>
  <c r="H16" i="470"/>
  <c r="K7" i="469"/>
  <c r="K8" i="469"/>
  <c r="K9" i="469"/>
  <c r="K10" i="469"/>
  <c r="K11" i="469"/>
  <c r="K12" i="469"/>
  <c r="K13" i="469"/>
  <c r="K14" i="469"/>
  <c r="K15" i="469"/>
  <c r="K16" i="469"/>
  <c r="K17" i="469"/>
  <c r="K18" i="469"/>
  <c r="K19" i="469"/>
  <c r="K20" i="469"/>
  <c r="K21" i="469"/>
  <c r="K22" i="469"/>
  <c r="K23" i="469"/>
  <c r="K24" i="469"/>
  <c r="K25" i="469"/>
  <c r="K26" i="469"/>
  <c r="B27" i="469"/>
  <c r="C27" i="469"/>
  <c r="D27" i="469"/>
  <c r="E27" i="469"/>
  <c r="F27" i="469"/>
  <c r="G27" i="469"/>
  <c r="H27" i="469"/>
  <c r="I27" i="469"/>
  <c r="J27" i="469"/>
  <c r="K7" i="468"/>
  <c r="K8" i="468"/>
  <c r="K9" i="468"/>
  <c r="K10" i="468"/>
  <c r="K11" i="468"/>
  <c r="K12" i="468"/>
  <c r="K13" i="468"/>
  <c r="K14" i="468"/>
  <c r="K15" i="468"/>
  <c r="K16" i="468"/>
  <c r="K17" i="468"/>
  <c r="K18" i="468"/>
  <c r="K19" i="468"/>
  <c r="K20" i="468"/>
  <c r="K21" i="468"/>
  <c r="K22" i="468"/>
  <c r="K23" i="468"/>
  <c r="K24" i="468"/>
  <c r="K25" i="468"/>
  <c r="K26" i="468"/>
  <c r="K27" i="468"/>
  <c r="B28" i="468"/>
  <c r="D28" i="468"/>
  <c r="E28" i="468"/>
  <c r="F28" i="468"/>
  <c r="G28" i="468"/>
  <c r="H28" i="468"/>
  <c r="I28" i="468"/>
  <c r="J28" i="468"/>
  <c r="K7" i="467"/>
  <c r="K8" i="467"/>
  <c r="K9" i="467"/>
  <c r="K10" i="467"/>
  <c r="K11" i="467"/>
  <c r="K12" i="467"/>
  <c r="K13" i="467"/>
  <c r="K14" i="467"/>
  <c r="K15" i="467"/>
  <c r="K16" i="467"/>
  <c r="K17" i="467"/>
  <c r="K18" i="467"/>
  <c r="K19" i="467"/>
  <c r="K20" i="467"/>
  <c r="K21" i="467"/>
  <c r="K22" i="467"/>
  <c r="K23" i="467"/>
  <c r="K24" i="467"/>
  <c r="K25" i="467"/>
  <c r="K26" i="467"/>
  <c r="K27" i="467"/>
  <c r="B28" i="467"/>
  <c r="C28" i="467"/>
  <c r="D28" i="467"/>
  <c r="E28" i="467"/>
  <c r="F28" i="467"/>
  <c r="G28" i="467"/>
  <c r="H28" i="467"/>
  <c r="I28" i="467"/>
  <c r="J28" i="467"/>
  <c r="C28" i="466"/>
  <c r="D28" i="466"/>
  <c r="E28" i="466"/>
  <c r="F7" i="465"/>
  <c r="F8" i="465"/>
  <c r="F9" i="465"/>
  <c r="F10" i="465"/>
  <c r="F11" i="465"/>
  <c r="F12" i="465"/>
  <c r="F13" i="465"/>
  <c r="F14" i="465"/>
  <c r="F15" i="465"/>
  <c r="F16" i="465"/>
  <c r="F17" i="465"/>
  <c r="F18" i="465"/>
  <c r="F19" i="465"/>
  <c r="F20" i="465"/>
  <c r="F21" i="465"/>
  <c r="F22" i="465"/>
  <c r="F23" i="465"/>
  <c r="F24" i="465"/>
  <c r="F25" i="465"/>
  <c r="F26" i="465"/>
  <c r="F27" i="465"/>
  <c r="B28" i="465"/>
  <c r="C28" i="465"/>
  <c r="D28" i="465"/>
  <c r="E28" i="465"/>
  <c r="F7" i="464"/>
  <c r="F8" i="464"/>
  <c r="F9" i="464"/>
  <c r="F10" i="464"/>
  <c r="F11" i="464"/>
  <c r="F12" i="464"/>
  <c r="F13" i="464"/>
  <c r="F14" i="464"/>
  <c r="F15" i="464"/>
  <c r="F16" i="464"/>
  <c r="F17" i="464"/>
  <c r="F18" i="464"/>
  <c r="F19" i="464"/>
  <c r="F20" i="464"/>
  <c r="F21" i="464"/>
  <c r="F22" i="464"/>
  <c r="F23" i="464"/>
  <c r="F24" i="464"/>
  <c r="F25" i="464"/>
  <c r="F26" i="464"/>
  <c r="F27" i="464"/>
  <c r="B28" i="464"/>
  <c r="C28" i="464"/>
  <c r="D28" i="464"/>
  <c r="E28" i="464"/>
  <c r="F7" i="463"/>
  <c r="F8" i="463"/>
  <c r="F9" i="463"/>
  <c r="F10" i="463"/>
  <c r="F11" i="463"/>
  <c r="F12" i="463"/>
  <c r="F13" i="463"/>
  <c r="F14" i="463"/>
  <c r="C15" i="463"/>
  <c r="D15" i="463"/>
  <c r="E15" i="463"/>
  <c r="F7" i="462"/>
  <c r="F8" i="462"/>
  <c r="F9" i="462"/>
  <c r="F10" i="462"/>
  <c r="F11" i="462"/>
  <c r="F12" i="462"/>
  <c r="F13" i="462"/>
  <c r="F14" i="462"/>
  <c r="F15" i="462"/>
  <c r="B16" i="462"/>
  <c r="C16" i="462"/>
  <c r="D16" i="462"/>
  <c r="E16" i="462"/>
  <c r="F7" i="461"/>
  <c r="F8" i="461"/>
  <c r="F9" i="461"/>
  <c r="F10" i="461"/>
  <c r="F11" i="461"/>
  <c r="F12" i="461"/>
  <c r="F13" i="461"/>
  <c r="F14" i="461"/>
  <c r="F15" i="461"/>
  <c r="B16" i="461"/>
  <c r="C16" i="461"/>
  <c r="D16" i="461"/>
  <c r="E16" i="461"/>
  <c r="I7" i="460"/>
  <c r="I8" i="460"/>
  <c r="I9" i="460"/>
  <c r="I10" i="460"/>
  <c r="I11" i="460"/>
  <c r="I12" i="460"/>
  <c r="I13" i="460"/>
  <c r="I14" i="460"/>
  <c r="I15" i="460"/>
  <c r="I16" i="460"/>
  <c r="I17" i="460"/>
  <c r="I18" i="460"/>
  <c r="I19" i="460"/>
  <c r="I20" i="460"/>
  <c r="I21" i="460"/>
  <c r="I22" i="460"/>
  <c r="I23" i="460"/>
  <c r="I24" i="460"/>
  <c r="I25" i="460"/>
  <c r="B26" i="460"/>
  <c r="C26" i="460"/>
  <c r="D26" i="460"/>
  <c r="E26" i="460"/>
  <c r="F26" i="460"/>
  <c r="G26" i="460"/>
  <c r="H26" i="460"/>
  <c r="I7" i="459"/>
  <c r="I8" i="459"/>
  <c r="I9" i="459"/>
  <c r="I10" i="459"/>
  <c r="I11" i="459"/>
  <c r="I12" i="459"/>
  <c r="I13" i="459"/>
  <c r="I14" i="459"/>
  <c r="I15" i="459"/>
  <c r="I16" i="459"/>
  <c r="I17" i="459"/>
  <c r="I18" i="459"/>
  <c r="I19" i="459"/>
  <c r="I20" i="459"/>
  <c r="I21" i="459"/>
  <c r="I22" i="459"/>
  <c r="I23" i="459"/>
  <c r="I24" i="459"/>
  <c r="I25" i="459"/>
  <c r="I26" i="459"/>
  <c r="B27" i="459"/>
  <c r="C27" i="459"/>
  <c r="D27" i="459"/>
  <c r="E27" i="459"/>
  <c r="F27" i="459"/>
  <c r="G27" i="459"/>
  <c r="H27" i="459"/>
  <c r="I7" i="458"/>
  <c r="I8" i="458"/>
  <c r="I9" i="458"/>
  <c r="I10" i="458"/>
  <c r="I11" i="458"/>
  <c r="I12" i="458"/>
  <c r="I13" i="458"/>
  <c r="I14" i="458"/>
  <c r="I15" i="458"/>
  <c r="I16" i="458"/>
  <c r="I17" i="458"/>
  <c r="I18" i="458"/>
  <c r="I19" i="458"/>
  <c r="I20" i="458"/>
  <c r="I21" i="458"/>
  <c r="I22" i="458"/>
  <c r="I23" i="458"/>
  <c r="I24" i="458"/>
  <c r="I25" i="458"/>
  <c r="I26" i="458"/>
  <c r="I7" i="457"/>
  <c r="I8" i="457"/>
  <c r="I9" i="457"/>
  <c r="I10" i="457"/>
  <c r="I11" i="457"/>
  <c r="I12" i="457"/>
  <c r="B13" i="457"/>
  <c r="C13" i="457"/>
  <c r="D13" i="457"/>
  <c r="E13" i="457"/>
  <c r="F13" i="457"/>
  <c r="G13" i="457"/>
  <c r="H13" i="457"/>
  <c r="I7" i="456"/>
  <c r="I8" i="456"/>
  <c r="I9" i="456"/>
  <c r="I10" i="456"/>
  <c r="I11" i="456"/>
  <c r="I12" i="456"/>
  <c r="I13" i="456"/>
  <c r="I14" i="456"/>
  <c r="B15" i="456"/>
  <c r="C15" i="456"/>
  <c r="D15" i="456"/>
  <c r="E15" i="456"/>
  <c r="F15" i="456"/>
  <c r="G15" i="456"/>
  <c r="H15" i="456"/>
  <c r="I7" i="455"/>
  <c r="I8" i="455"/>
  <c r="I9" i="455"/>
  <c r="I10" i="455"/>
  <c r="I11" i="455"/>
  <c r="I12" i="455"/>
  <c r="I13" i="455"/>
  <c r="I14" i="455"/>
  <c r="B15" i="455"/>
  <c r="C15" i="455"/>
  <c r="D15" i="455"/>
  <c r="E15" i="455"/>
  <c r="F15" i="455"/>
  <c r="G15" i="455"/>
  <c r="I7" i="454"/>
  <c r="I8" i="454"/>
  <c r="I9" i="454"/>
  <c r="I10" i="454"/>
  <c r="I11" i="454"/>
  <c r="I12" i="454"/>
  <c r="B13" i="454"/>
  <c r="C13" i="454"/>
  <c r="D13" i="454"/>
  <c r="E13" i="454"/>
  <c r="F13" i="454"/>
  <c r="G13" i="454"/>
  <c r="H13" i="454"/>
  <c r="I7" i="453"/>
  <c r="I8" i="453"/>
  <c r="I9" i="453"/>
  <c r="I10" i="453"/>
  <c r="I11" i="453"/>
  <c r="I12" i="453"/>
  <c r="I13" i="453"/>
  <c r="I14" i="453"/>
  <c r="B15" i="453"/>
  <c r="C15" i="453"/>
  <c r="D15" i="453"/>
  <c r="E15" i="453"/>
  <c r="F15" i="453"/>
  <c r="G15" i="453"/>
  <c r="H15" i="453"/>
  <c r="I7" i="452"/>
  <c r="I8" i="452"/>
  <c r="I9" i="452"/>
  <c r="I10" i="452"/>
  <c r="I11" i="452"/>
  <c r="I12" i="452"/>
  <c r="I13" i="452"/>
  <c r="I14" i="452"/>
  <c r="B15" i="452"/>
  <c r="C15" i="452"/>
  <c r="D15" i="452"/>
  <c r="E15" i="452"/>
  <c r="F15" i="452"/>
  <c r="G15" i="452"/>
  <c r="H15" i="452"/>
  <c r="K7" i="451"/>
  <c r="K8" i="451"/>
  <c r="K9" i="451"/>
  <c r="K10" i="451"/>
  <c r="K11" i="451"/>
  <c r="K12" i="451"/>
  <c r="K13" i="451"/>
  <c r="K14" i="451"/>
  <c r="K15" i="451"/>
  <c r="K16" i="451"/>
  <c r="K17" i="451"/>
  <c r="K18" i="451"/>
  <c r="K19" i="451"/>
  <c r="K20" i="451"/>
  <c r="K21" i="451"/>
  <c r="K22" i="451"/>
  <c r="K23" i="451"/>
  <c r="K24" i="451"/>
  <c r="K25" i="451"/>
  <c r="B26" i="451"/>
  <c r="C26" i="451"/>
  <c r="D26" i="451"/>
  <c r="E26" i="451"/>
  <c r="F26" i="451"/>
  <c r="G26" i="451"/>
  <c r="H26" i="451"/>
  <c r="I26" i="451"/>
  <c r="J26" i="451"/>
  <c r="K7" i="450"/>
  <c r="K8" i="450"/>
  <c r="K9" i="450"/>
  <c r="K10" i="450"/>
  <c r="K11" i="450"/>
  <c r="K12" i="450"/>
  <c r="K13" i="450"/>
  <c r="K14" i="450"/>
  <c r="K15" i="450"/>
  <c r="K16" i="450"/>
  <c r="K17" i="450"/>
  <c r="K18" i="450"/>
  <c r="K19" i="450"/>
  <c r="K20" i="450"/>
  <c r="K21" i="450"/>
  <c r="K22" i="450"/>
  <c r="K23" i="450"/>
  <c r="K24" i="450"/>
  <c r="K25" i="450"/>
  <c r="K26" i="450"/>
  <c r="B27" i="450"/>
  <c r="C27" i="450"/>
  <c r="D27" i="450"/>
  <c r="E27" i="450"/>
  <c r="F27" i="450"/>
  <c r="G27" i="450"/>
  <c r="H27" i="450"/>
  <c r="I27" i="450"/>
  <c r="J27" i="450"/>
  <c r="B22" i="55"/>
  <c r="B23" i="55"/>
  <c r="E15" i="360"/>
  <c r="D15" i="360"/>
  <c r="C15" i="360"/>
  <c r="B15" i="360"/>
  <c r="F14" i="360"/>
  <c r="F13" i="360"/>
  <c r="F12" i="360"/>
  <c r="F11" i="360"/>
  <c r="F10" i="360"/>
  <c r="F9" i="360"/>
  <c r="F8" i="360"/>
  <c r="F7" i="360"/>
  <c r="F14" i="359"/>
  <c r="F7" i="359"/>
  <c r="B15" i="359"/>
  <c r="B27" i="83"/>
  <c r="C27" i="83"/>
  <c r="D27" i="83"/>
  <c r="E27" i="83"/>
  <c r="F27" i="83"/>
  <c r="G27" i="83"/>
  <c r="H27" i="83"/>
  <c r="B28" i="81"/>
  <c r="C19" i="42"/>
  <c r="F20" i="62"/>
  <c r="F7" i="62"/>
  <c r="C28" i="62"/>
  <c r="D28" i="62"/>
  <c r="E28" i="62"/>
  <c r="B28" i="62"/>
  <c r="F26" i="62"/>
  <c r="F7" i="59"/>
  <c r="F8" i="59"/>
  <c r="F9" i="59"/>
  <c r="F10" i="59"/>
  <c r="F11" i="59"/>
  <c r="F12" i="59"/>
  <c r="F13" i="59"/>
  <c r="F14" i="59"/>
  <c r="F15" i="59"/>
  <c r="B16" i="59"/>
  <c r="L8" i="38"/>
  <c r="R8" i="38" s="1"/>
  <c r="L16" i="38"/>
  <c r="L15" i="38"/>
  <c r="L14" i="38"/>
  <c r="L13" i="38"/>
  <c r="L12" i="38"/>
  <c r="L11" i="38"/>
  <c r="L10" i="38"/>
  <c r="L9" i="38"/>
  <c r="B21" i="35"/>
  <c r="F21" i="166"/>
  <c r="G21" i="166"/>
  <c r="H21" i="166"/>
  <c r="I8" i="165"/>
  <c r="I9" i="165"/>
  <c r="I10" i="165"/>
  <c r="I11" i="165"/>
  <c r="I12" i="165"/>
  <c r="I13" i="165"/>
  <c r="C18" i="42"/>
  <c r="K7" i="365"/>
  <c r="K8" i="365"/>
  <c r="K9" i="365"/>
  <c r="K10" i="365"/>
  <c r="K11" i="365"/>
  <c r="K12" i="365"/>
  <c r="K13" i="365"/>
  <c r="K14" i="365"/>
  <c r="K15" i="365"/>
  <c r="K16" i="365"/>
  <c r="K17" i="365"/>
  <c r="K18" i="365"/>
  <c r="K19" i="365"/>
  <c r="K20" i="365"/>
  <c r="K21" i="365"/>
  <c r="K22" i="365"/>
  <c r="K23" i="365"/>
  <c r="K24" i="365"/>
  <c r="K25" i="365"/>
  <c r="K26" i="365"/>
  <c r="B27" i="365"/>
  <c r="C27" i="365"/>
  <c r="D27" i="365"/>
  <c r="E27" i="365"/>
  <c r="F27" i="365"/>
  <c r="G27" i="365"/>
  <c r="H27" i="365"/>
  <c r="I27" i="365"/>
  <c r="J27" i="365"/>
  <c r="F7" i="364"/>
  <c r="F8" i="364"/>
  <c r="F9" i="364"/>
  <c r="F10" i="364"/>
  <c r="F11" i="364"/>
  <c r="F12" i="364"/>
  <c r="F13" i="364"/>
  <c r="F14" i="364"/>
  <c r="F15" i="364"/>
  <c r="F16" i="364"/>
  <c r="F17" i="364"/>
  <c r="F18" i="364"/>
  <c r="F19" i="364"/>
  <c r="F20" i="364"/>
  <c r="F21" i="364"/>
  <c r="F22" i="364"/>
  <c r="F23" i="364"/>
  <c r="F24" i="364"/>
  <c r="F25" i="364"/>
  <c r="B26" i="364"/>
  <c r="C26" i="364"/>
  <c r="D26" i="364"/>
  <c r="E26" i="364"/>
  <c r="F7" i="363"/>
  <c r="F8" i="363"/>
  <c r="F9" i="363"/>
  <c r="F10" i="363"/>
  <c r="F11" i="363"/>
  <c r="F12" i="363"/>
  <c r="F13" i="363"/>
  <c r="F14" i="363"/>
  <c r="F15" i="363"/>
  <c r="F16" i="363"/>
  <c r="F17" i="363"/>
  <c r="F18" i="363"/>
  <c r="F19" i="363"/>
  <c r="F20" i="363"/>
  <c r="F21" i="363"/>
  <c r="F22" i="363"/>
  <c r="F23" i="363"/>
  <c r="F24" i="363"/>
  <c r="F25" i="363"/>
  <c r="F26" i="363"/>
  <c r="B27" i="363"/>
  <c r="C27" i="363"/>
  <c r="D27" i="363"/>
  <c r="E27" i="363"/>
  <c r="F7" i="362"/>
  <c r="F8" i="362"/>
  <c r="F9" i="362"/>
  <c r="F10" i="362"/>
  <c r="F11" i="362"/>
  <c r="F12" i="362"/>
  <c r="F13" i="362"/>
  <c r="F14" i="362"/>
  <c r="F15" i="362"/>
  <c r="F16" i="362"/>
  <c r="F17" i="362"/>
  <c r="F18" i="362"/>
  <c r="F19" i="362"/>
  <c r="F20" i="362"/>
  <c r="F21" i="362"/>
  <c r="F22" i="362"/>
  <c r="F23" i="362"/>
  <c r="F24" i="362"/>
  <c r="F25" i="362"/>
  <c r="F26" i="362"/>
  <c r="B27" i="362"/>
  <c r="C27" i="362"/>
  <c r="D27" i="362"/>
  <c r="E27" i="362"/>
  <c r="F7" i="361"/>
  <c r="F8" i="361"/>
  <c r="F9" i="361"/>
  <c r="F10" i="361"/>
  <c r="F11" i="361"/>
  <c r="F12" i="361"/>
  <c r="B13" i="361"/>
  <c r="C13" i="361"/>
  <c r="D13" i="361"/>
  <c r="E13" i="361"/>
  <c r="F8" i="359"/>
  <c r="F9" i="359"/>
  <c r="F10" i="359"/>
  <c r="F11" i="359"/>
  <c r="F12" i="359"/>
  <c r="F13" i="359"/>
  <c r="C15" i="359"/>
  <c r="D15" i="359"/>
  <c r="E15" i="359"/>
  <c r="I7" i="358"/>
  <c r="I8" i="358"/>
  <c r="I9" i="358"/>
  <c r="I10" i="358"/>
  <c r="I11" i="358"/>
  <c r="I12" i="358"/>
  <c r="I13" i="358"/>
  <c r="B14" i="358"/>
  <c r="C14" i="358"/>
  <c r="D14" i="358"/>
  <c r="E14" i="358"/>
  <c r="F14" i="358"/>
  <c r="G14" i="358"/>
  <c r="H14" i="358"/>
  <c r="I7" i="357"/>
  <c r="I8" i="357"/>
  <c r="I9" i="357"/>
  <c r="I10" i="357"/>
  <c r="I11" i="357"/>
  <c r="I12" i="357"/>
  <c r="I13" i="357"/>
  <c r="B14" i="357"/>
  <c r="C14" i="357"/>
  <c r="D14" i="357"/>
  <c r="E14" i="357"/>
  <c r="F14" i="357"/>
  <c r="G14" i="357"/>
  <c r="H14" i="357"/>
  <c r="B14" i="356"/>
  <c r="C14" i="356"/>
  <c r="D14" i="356"/>
  <c r="E14" i="356"/>
  <c r="F14" i="356"/>
  <c r="G14" i="356"/>
  <c r="H14" i="356"/>
  <c r="M7" i="355"/>
  <c r="M8" i="355"/>
  <c r="M9" i="355"/>
  <c r="M10" i="355"/>
  <c r="M11" i="355"/>
  <c r="M12" i="355"/>
  <c r="M13" i="355"/>
  <c r="M14" i="355"/>
  <c r="M15" i="355"/>
  <c r="M16" i="355"/>
  <c r="M17" i="355"/>
  <c r="M18" i="355"/>
  <c r="M19" i="355"/>
  <c r="M20" i="355"/>
  <c r="M21" i="355"/>
  <c r="M22" i="355"/>
  <c r="M23" i="355"/>
  <c r="M24" i="355"/>
  <c r="M25" i="355"/>
  <c r="M26" i="355"/>
  <c r="B27" i="355"/>
  <c r="C27" i="355"/>
  <c r="D27" i="355"/>
  <c r="E27" i="355"/>
  <c r="F27" i="355"/>
  <c r="G27" i="355"/>
  <c r="H27" i="355"/>
  <c r="I27" i="355"/>
  <c r="J27" i="355"/>
  <c r="K27" i="355"/>
  <c r="L27" i="355"/>
  <c r="C28" i="81"/>
  <c r="D28" i="81"/>
  <c r="E28" i="81"/>
  <c r="F28" i="81"/>
  <c r="G28" i="81"/>
  <c r="H28" i="81"/>
  <c r="E16" i="71"/>
  <c r="E16" i="60"/>
  <c r="C37" i="40"/>
  <c r="J17" i="38"/>
  <c r="B20" i="32"/>
  <c r="F12" i="54"/>
  <c r="H8" i="144"/>
  <c r="I8" i="144" s="1"/>
  <c r="H9" i="144"/>
  <c r="I9" i="144" s="1"/>
  <c r="H10" i="144"/>
  <c r="I10" i="144" s="1"/>
  <c r="H11" i="144"/>
  <c r="I11" i="144" s="1"/>
  <c r="H12" i="144"/>
  <c r="I12" i="144" s="1"/>
  <c r="H13" i="144"/>
  <c r="I13" i="144" s="1"/>
  <c r="H14" i="144"/>
  <c r="I14" i="144" s="1"/>
  <c r="H15" i="144"/>
  <c r="I15" i="144" s="1"/>
  <c r="H16" i="144"/>
  <c r="I16" i="144" s="1"/>
  <c r="H17" i="144"/>
  <c r="I17" i="144" s="1"/>
  <c r="H18" i="144"/>
  <c r="I18" i="144" s="1"/>
  <c r="D19" i="27"/>
  <c r="H8" i="27"/>
  <c r="I8" i="27" s="1"/>
  <c r="C23" i="44"/>
  <c r="B23" i="44"/>
  <c r="B22" i="44"/>
  <c r="B25" i="44"/>
  <c r="B20" i="43"/>
  <c r="C20" i="43"/>
  <c r="C23" i="43"/>
  <c r="B24" i="43"/>
  <c r="B23" i="43"/>
  <c r="B22" i="43"/>
  <c r="B19" i="43"/>
  <c r="C21" i="43"/>
  <c r="B21" i="43"/>
  <c r="C25" i="44"/>
  <c r="B24" i="44"/>
  <c r="I8" i="31"/>
  <c r="C24" i="31" s="1"/>
  <c r="C21" i="42"/>
  <c r="B21" i="42"/>
  <c r="B25" i="42"/>
  <c r="B28" i="63"/>
  <c r="F7" i="40"/>
  <c r="B29" i="33"/>
  <c r="C29" i="33"/>
  <c r="G13" i="32"/>
  <c r="D13" i="32"/>
  <c r="I13" i="32"/>
  <c r="H13" i="32"/>
  <c r="C20" i="32"/>
  <c r="B17" i="31"/>
  <c r="C17" i="31"/>
  <c r="B12" i="54"/>
  <c r="C12" i="54"/>
  <c r="C28" i="65"/>
  <c r="D28" i="65"/>
  <c r="E28" i="65"/>
  <c r="F28" i="65"/>
  <c r="G28" i="65"/>
  <c r="H28" i="65"/>
  <c r="I28" i="65"/>
  <c r="J28" i="65"/>
  <c r="B28" i="65"/>
  <c r="C47" i="40"/>
  <c r="I8" i="28"/>
  <c r="I9" i="28"/>
  <c r="I10" i="28"/>
  <c r="I11" i="28"/>
  <c r="I12" i="28"/>
  <c r="I13" i="28"/>
  <c r="I14" i="28"/>
  <c r="I15" i="28"/>
  <c r="I16" i="28"/>
  <c r="I17" i="28"/>
  <c r="I18" i="28"/>
  <c r="I19" i="28"/>
  <c r="I20" i="28"/>
  <c r="B19" i="27"/>
  <c r="C19" i="27"/>
  <c r="E19" i="27"/>
  <c r="F19" i="27"/>
  <c r="G19" i="27"/>
  <c r="F8" i="172"/>
  <c r="F7" i="172"/>
  <c r="F13" i="172" s="1"/>
  <c r="B21" i="171"/>
  <c r="B19" i="144"/>
  <c r="H8" i="145"/>
  <c r="A56" i="36"/>
  <c r="B23" i="35"/>
  <c r="B25" i="35"/>
  <c r="B24" i="35"/>
  <c r="C18" i="43"/>
  <c r="C27" i="57"/>
  <c r="C26" i="57"/>
  <c r="C22" i="57"/>
  <c r="C25" i="57"/>
  <c r="C24" i="57"/>
  <c r="C21" i="57"/>
  <c r="C23" i="57"/>
  <c r="B27" i="57"/>
  <c r="B26" i="57"/>
  <c r="B25" i="57"/>
  <c r="B24" i="57"/>
  <c r="C23" i="55"/>
  <c r="C27" i="35"/>
  <c r="C26" i="35"/>
  <c r="C25" i="35"/>
  <c r="C24" i="35"/>
  <c r="C23" i="35"/>
  <c r="C21" i="35"/>
  <c r="C22" i="35"/>
  <c r="B28" i="35"/>
  <c r="B27" i="35"/>
  <c r="B26" i="35"/>
  <c r="I7" i="79"/>
  <c r="I8" i="79"/>
  <c r="I9" i="79"/>
  <c r="I10" i="79"/>
  <c r="I11" i="79"/>
  <c r="I12" i="79"/>
  <c r="I13" i="79"/>
  <c r="I14" i="79"/>
  <c r="I15" i="79"/>
  <c r="I16" i="79"/>
  <c r="I17" i="79"/>
  <c r="I18" i="79"/>
  <c r="I19" i="79"/>
  <c r="I20" i="79"/>
  <c r="I21" i="79"/>
  <c r="I22" i="79"/>
  <c r="I23" i="79"/>
  <c r="I24" i="79"/>
  <c r="I25" i="79"/>
  <c r="I26" i="79"/>
  <c r="I27" i="79"/>
  <c r="B27" i="64"/>
  <c r="C10" i="58"/>
  <c r="E10" i="58"/>
  <c r="F10" i="58"/>
  <c r="H9" i="146"/>
  <c r="B25" i="146" s="1"/>
  <c r="I9" i="146"/>
  <c r="C25" i="146" s="1"/>
  <c r="H10" i="146"/>
  <c r="B26" i="146" s="1"/>
  <c r="I10" i="146"/>
  <c r="C26" i="146"/>
  <c r="H11" i="146"/>
  <c r="B27" i="146" s="1"/>
  <c r="I11" i="146"/>
  <c r="C27" i="146" s="1"/>
  <c r="H12" i="146"/>
  <c r="B28" i="146" s="1"/>
  <c r="I12" i="146"/>
  <c r="C28" i="146" s="1"/>
  <c r="H13" i="146"/>
  <c r="B29" i="146" s="1"/>
  <c r="I13" i="146"/>
  <c r="C29" i="146" s="1"/>
  <c r="H14" i="146"/>
  <c r="B30" i="146" s="1"/>
  <c r="I14" i="146"/>
  <c r="C30" i="146" s="1"/>
  <c r="H15" i="146"/>
  <c r="B31" i="146" s="1"/>
  <c r="I15" i="146"/>
  <c r="C31" i="146" s="1"/>
  <c r="H16" i="146"/>
  <c r="B32" i="146" s="1"/>
  <c r="I16" i="146"/>
  <c r="C32" i="146" s="1"/>
  <c r="H17" i="146"/>
  <c r="B33" i="146" s="1"/>
  <c r="I17" i="146"/>
  <c r="C33" i="146" s="1"/>
  <c r="H18" i="146"/>
  <c r="B34" i="146" s="1"/>
  <c r="I18" i="146"/>
  <c r="C34" i="146" s="1"/>
  <c r="I8" i="146"/>
  <c r="C24" i="146" s="1"/>
  <c r="H8" i="146"/>
  <c r="B24" i="146" s="1"/>
  <c r="G9" i="146"/>
  <c r="G10" i="146"/>
  <c r="G11" i="146"/>
  <c r="G12" i="146"/>
  <c r="G13" i="146"/>
  <c r="G14" i="146"/>
  <c r="G15" i="146"/>
  <c r="G16" i="146"/>
  <c r="G17" i="146"/>
  <c r="G18" i="146"/>
  <c r="D9" i="146"/>
  <c r="D10" i="146"/>
  <c r="D11" i="146"/>
  <c r="D12" i="146"/>
  <c r="D13" i="146"/>
  <c r="D14" i="146"/>
  <c r="D15" i="146"/>
  <c r="D16" i="146"/>
  <c r="D17" i="146"/>
  <c r="D18" i="146"/>
  <c r="D9" i="32"/>
  <c r="D10" i="32"/>
  <c r="D11" i="32"/>
  <c r="D12" i="32"/>
  <c r="D14" i="32"/>
  <c r="D15" i="32"/>
  <c r="D16" i="32"/>
  <c r="D17" i="32"/>
  <c r="D18" i="32"/>
  <c r="D19" i="32"/>
  <c r="G9" i="32"/>
  <c r="G10" i="32"/>
  <c r="G11" i="32"/>
  <c r="G12" i="32"/>
  <c r="G14" i="32"/>
  <c r="G15" i="32"/>
  <c r="G16" i="32"/>
  <c r="G17" i="32"/>
  <c r="G18" i="32"/>
  <c r="G19" i="32"/>
  <c r="H9" i="32"/>
  <c r="I9" i="32"/>
  <c r="H10" i="32"/>
  <c r="I10" i="32"/>
  <c r="H11" i="32"/>
  <c r="I11" i="32"/>
  <c r="C27" i="32" s="1"/>
  <c r="H12" i="32"/>
  <c r="I12" i="32"/>
  <c r="H14" i="32"/>
  <c r="I14" i="32"/>
  <c r="J14" i="32" s="1"/>
  <c r="H15" i="32"/>
  <c r="I15" i="32"/>
  <c r="C29" i="32" s="1"/>
  <c r="H16" i="32"/>
  <c r="I16" i="32"/>
  <c r="J16" i="32" s="1"/>
  <c r="H17" i="32"/>
  <c r="I17" i="32"/>
  <c r="H18" i="32"/>
  <c r="I18" i="32"/>
  <c r="H19" i="32"/>
  <c r="I19" i="32"/>
  <c r="I8" i="32"/>
  <c r="H8" i="32"/>
  <c r="J8" i="32" s="1"/>
  <c r="G8" i="32"/>
  <c r="D8" i="32"/>
  <c r="E20" i="32"/>
  <c r="F20" i="32"/>
  <c r="K7" i="65"/>
  <c r="B14" i="56"/>
  <c r="C50" i="40"/>
  <c r="C51" i="40"/>
  <c r="B21" i="37"/>
  <c r="C21" i="37"/>
  <c r="B22" i="37"/>
  <c r="C22" i="37"/>
  <c r="B23" i="37"/>
  <c r="C23" i="37"/>
  <c r="B24" i="37"/>
  <c r="C24" i="37"/>
  <c r="B25" i="37"/>
  <c r="C25" i="37"/>
  <c r="B26" i="37"/>
  <c r="C26" i="37"/>
  <c r="C20" i="37"/>
  <c r="B20" i="37"/>
  <c r="F13" i="56"/>
  <c r="C21" i="171"/>
  <c r="D21" i="171"/>
  <c r="E21" i="171"/>
  <c r="F21" i="171"/>
  <c r="G21" i="171"/>
  <c r="H21" i="171"/>
  <c r="B21" i="170"/>
  <c r="C21" i="170"/>
  <c r="D21" i="170"/>
  <c r="E21" i="170"/>
  <c r="F21" i="170"/>
  <c r="G21" i="170"/>
  <c r="H21" i="170"/>
  <c r="B21" i="169"/>
  <c r="C21" i="169"/>
  <c r="D21" i="169"/>
  <c r="E21" i="169"/>
  <c r="F21" i="169"/>
  <c r="G21" i="169"/>
  <c r="H21" i="169"/>
  <c r="B21" i="168"/>
  <c r="C21" i="168"/>
  <c r="D21" i="168"/>
  <c r="E21" i="168"/>
  <c r="F21" i="168"/>
  <c r="G21" i="168"/>
  <c r="H21" i="168"/>
  <c r="B21" i="167"/>
  <c r="C21" i="167"/>
  <c r="D21" i="167"/>
  <c r="E21" i="167"/>
  <c r="F21" i="167"/>
  <c r="G21" i="167"/>
  <c r="H21" i="167"/>
  <c r="B21" i="166"/>
  <c r="C21" i="166"/>
  <c r="D21" i="166"/>
  <c r="E21" i="166"/>
  <c r="B21" i="165"/>
  <c r="C21" i="165"/>
  <c r="D21" i="165"/>
  <c r="E21" i="165"/>
  <c r="F21" i="165"/>
  <c r="G21" i="165"/>
  <c r="H21" i="165"/>
  <c r="B16" i="71"/>
  <c r="D14" i="56"/>
  <c r="B28" i="40"/>
  <c r="E17" i="31"/>
  <c r="B15" i="77"/>
  <c r="C23" i="42"/>
  <c r="B23" i="42"/>
  <c r="C25" i="42"/>
  <c r="C22" i="42"/>
  <c r="B22" i="42"/>
  <c r="C24" i="42"/>
  <c r="B24" i="42"/>
  <c r="C20" i="42"/>
  <c r="B20" i="42"/>
  <c r="B19" i="42"/>
  <c r="C25" i="43"/>
  <c r="B25" i="43"/>
  <c r="C22" i="43"/>
  <c r="C24" i="43"/>
  <c r="C19" i="43"/>
  <c r="C19" i="44"/>
  <c r="B20" i="44"/>
  <c r="C20" i="44"/>
  <c r="B21" i="44"/>
  <c r="C21" i="44"/>
  <c r="C22" i="44"/>
  <c r="C24" i="44"/>
  <c r="C18" i="44"/>
  <c r="B29" i="38"/>
  <c r="C31" i="38"/>
  <c r="C25" i="38"/>
  <c r="C28" i="38"/>
  <c r="C27" i="38"/>
  <c r="C32" i="38"/>
  <c r="C26" i="38"/>
  <c r="C30" i="38"/>
  <c r="C33" i="38"/>
  <c r="C29" i="38"/>
  <c r="B33" i="38"/>
  <c r="B30" i="38"/>
  <c r="B32" i="38"/>
  <c r="B27" i="38"/>
  <c r="B28" i="38"/>
  <c r="B31" i="38"/>
  <c r="C44" i="40"/>
  <c r="C39" i="40"/>
  <c r="C46" i="40"/>
  <c r="C38" i="40"/>
  <c r="C35" i="40"/>
  <c r="C43" i="40"/>
  <c r="C36" i="40"/>
  <c r="C49" i="40"/>
  <c r="C45" i="40"/>
  <c r="C41" i="40"/>
  <c r="C42" i="40"/>
  <c r="C48" i="40"/>
  <c r="C34" i="40"/>
  <c r="F7" i="61"/>
  <c r="I17" i="81"/>
  <c r="I16" i="81"/>
  <c r="I15" i="81"/>
  <c r="I14" i="81"/>
  <c r="I13" i="81"/>
  <c r="I12" i="81"/>
  <c r="F28" i="85"/>
  <c r="M21" i="85"/>
  <c r="M20" i="85"/>
  <c r="M19" i="85"/>
  <c r="M18" i="85"/>
  <c r="M17" i="85"/>
  <c r="M16" i="85"/>
  <c r="G28" i="82"/>
  <c r="I18" i="82"/>
  <c r="I17" i="82"/>
  <c r="I16" i="82"/>
  <c r="I15" i="82"/>
  <c r="I14" i="82"/>
  <c r="I17" i="83"/>
  <c r="I16" i="83"/>
  <c r="I15" i="83"/>
  <c r="I14" i="83"/>
  <c r="I13" i="83"/>
  <c r="I12" i="83"/>
  <c r="I11" i="83"/>
  <c r="M17" i="84"/>
  <c r="M16" i="84"/>
  <c r="M15" i="84"/>
  <c r="M14" i="84"/>
  <c r="M13" i="84"/>
  <c r="M12" i="84"/>
  <c r="I18" i="80"/>
  <c r="I17" i="80"/>
  <c r="I16" i="80"/>
  <c r="I15" i="80"/>
  <c r="I14" i="80"/>
  <c r="I13" i="80"/>
  <c r="I12" i="80"/>
  <c r="I11" i="80"/>
  <c r="D28" i="78"/>
  <c r="I17" i="78"/>
  <c r="I16" i="78"/>
  <c r="I15" i="78"/>
  <c r="I14" i="78"/>
  <c r="I13" i="78"/>
  <c r="G15" i="77"/>
  <c r="F19" i="63"/>
  <c r="F18" i="63"/>
  <c r="F17" i="63"/>
  <c r="F16" i="63"/>
  <c r="F15" i="63"/>
  <c r="F17" i="64"/>
  <c r="F16" i="64"/>
  <c r="F15" i="64"/>
  <c r="F14" i="64"/>
  <c r="F13" i="64"/>
  <c r="F12" i="64"/>
  <c r="F11" i="64"/>
  <c r="F10" i="64"/>
  <c r="F12" i="57"/>
  <c r="G16" i="71"/>
  <c r="K16" i="65"/>
  <c r="K15" i="65"/>
  <c r="K14" i="65"/>
  <c r="K13" i="65"/>
  <c r="G16" i="73"/>
  <c r="D16" i="73"/>
  <c r="K15" i="66"/>
  <c r="K14" i="66"/>
  <c r="K13" i="66"/>
  <c r="K12" i="66"/>
  <c r="F27" i="62"/>
  <c r="F22" i="62"/>
  <c r="F25" i="62"/>
  <c r="F24" i="62"/>
  <c r="F23" i="62"/>
  <c r="F21" i="62"/>
  <c r="F19" i="62"/>
  <c r="F18" i="62"/>
  <c r="F17" i="62"/>
  <c r="F16" i="62"/>
  <c r="F15" i="62"/>
  <c r="F14" i="62"/>
  <c r="F13" i="62"/>
  <c r="F12" i="62"/>
  <c r="F11" i="62"/>
  <c r="F10" i="62"/>
  <c r="F9" i="62"/>
  <c r="F8" i="62"/>
  <c r="G15" i="74"/>
  <c r="K13" i="67"/>
  <c r="K14" i="67"/>
  <c r="K15" i="67"/>
  <c r="K16" i="67"/>
  <c r="K17" i="67"/>
  <c r="K18" i="67"/>
  <c r="K19" i="67"/>
  <c r="H10" i="30"/>
  <c r="I10" i="30"/>
  <c r="G10" i="30"/>
  <c r="D10" i="30"/>
  <c r="F23" i="40"/>
  <c r="F22" i="40"/>
  <c r="F21" i="40"/>
  <c r="F20" i="40"/>
  <c r="G13" i="34"/>
  <c r="C21" i="34" s="1"/>
  <c r="I13" i="34"/>
  <c r="D13" i="34"/>
  <c r="B21" i="34" s="1"/>
  <c r="H13" i="34"/>
  <c r="J13" i="34" s="1"/>
  <c r="G22" i="33"/>
  <c r="G21" i="33"/>
  <c r="G20" i="33"/>
  <c r="G19" i="33"/>
  <c r="G18" i="33"/>
  <c r="I22" i="33"/>
  <c r="I21" i="33"/>
  <c r="J21" i="33" s="1"/>
  <c r="D39" i="33" s="1"/>
  <c r="I20" i="33"/>
  <c r="I19" i="33"/>
  <c r="I18" i="33"/>
  <c r="D22" i="33"/>
  <c r="H22" i="33"/>
  <c r="J22" i="33" s="1"/>
  <c r="D42" i="33" s="1"/>
  <c r="D21" i="33"/>
  <c r="H21" i="33"/>
  <c r="D20" i="33"/>
  <c r="H20" i="33"/>
  <c r="D19" i="33"/>
  <c r="H19" i="33"/>
  <c r="D18" i="33"/>
  <c r="H18" i="33"/>
  <c r="M7" i="85"/>
  <c r="M8" i="85"/>
  <c r="M9" i="85"/>
  <c r="M10" i="85"/>
  <c r="M11" i="85"/>
  <c r="M12" i="85"/>
  <c r="M13" i="85"/>
  <c r="M14" i="85"/>
  <c r="M15" i="85"/>
  <c r="M22" i="85"/>
  <c r="M23" i="85"/>
  <c r="M24" i="85"/>
  <c r="M25" i="85"/>
  <c r="M26" i="85"/>
  <c r="M27" i="85"/>
  <c r="B28" i="85"/>
  <c r="C28" i="85"/>
  <c r="D28" i="85"/>
  <c r="E28" i="85"/>
  <c r="G28" i="85"/>
  <c r="H28" i="85"/>
  <c r="I28" i="85"/>
  <c r="J28" i="85"/>
  <c r="K28" i="85"/>
  <c r="L28" i="85"/>
  <c r="M7" i="84"/>
  <c r="M8" i="84"/>
  <c r="M9" i="84"/>
  <c r="M10" i="84"/>
  <c r="M11" i="84"/>
  <c r="M18" i="84"/>
  <c r="M19" i="84"/>
  <c r="M20" i="84"/>
  <c r="M21" i="84"/>
  <c r="M22" i="84"/>
  <c r="M23" i="84"/>
  <c r="M24" i="84"/>
  <c r="M25" i="84"/>
  <c r="M26" i="84"/>
  <c r="M27" i="84"/>
  <c r="B28" i="84"/>
  <c r="I7" i="83"/>
  <c r="I8" i="83"/>
  <c r="I9" i="83"/>
  <c r="I10" i="83"/>
  <c r="I18" i="83"/>
  <c r="I19" i="83"/>
  <c r="I20" i="83"/>
  <c r="I21" i="83"/>
  <c r="I22" i="83"/>
  <c r="I23" i="83"/>
  <c r="I24" i="83"/>
  <c r="I25" i="83"/>
  <c r="I26" i="83"/>
  <c r="I7" i="82"/>
  <c r="I8" i="82"/>
  <c r="I9" i="82"/>
  <c r="I10" i="82"/>
  <c r="I11" i="82"/>
  <c r="I12" i="82"/>
  <c r="I13" i="82"/>
  <c r="I19" i="82"/>
  <c r="I20" i="82"/>
  <c r="I21" i="82"/>
  <c r="I22" i="82"/>
  <c r="I23" i="82"/>
  <c r="I24" i="82"/>
  <c r="I25" i="82"/>
  <c r="I26" i="82"/>
  <c r="I27" i="82"/>
  <c r="B28" i="82"/>
  <c r="C28" i="82"/>
  <c r="D28" i="82"/>
  <c r="E28" i="82"/>
  <c r="F28" i="82"/>
  <c r="H28" i="82"/>
  <c r="I7" i="81"/>
  <c r="I8" i="81"/>
  <c r="I9" i="81"/>
  <c r="I10" i="81"/>
  <c r="I11" i="81"/>
  <c r="I18" i="81"/>
  <c r="I19" i="81"/>
  <c r="I20" i="81"/>
  <c r="I21" i="81"/>
  <c r="I22" i="81"/>
  <c r="I23" i="81"/>
  <c r="I24" i="81"/>
  <c r="I25" i="81"/>
  <c r="I26" i="81"/>
  <c r="I27" i="81"/>
  <c r="I7" i="80"/>
  <c r="I8" i="80"/>
  <c r="I9" i="80"/>
  <c r="I10" i="80"/>
  <c r="I19" i="80"/>
  <c r="I20" i="80"/>
  <c r="I21" i="80"/>
  <c r="I22" i="80"/>
  <c r="I23" i="80"/>
  <c r="I24" i="80"/>
  <c r="I25" i="80"/>
  <c r="I26" i="80"/>
  <c r="B27" i="80"/>
  <c r="C27" i="80"/>
  <c r="D27" i="80"/>
  <c r="E27" i="80"/>
  <c r="F27" i="80"/>
  <c r="G27" i="80"/>
  <c r="H27" i="80"/>
  <c r="I7" i="78"/>
  <c r="I8" i="78"/>
  <c r="I9" i="78"/>
  <c r="I10" i="78"/>
  <c r="I11" i="78"/>
  <c r="I12" i="78"/>
  <c r="I18" i="78"/>
  <c r="I19" i="78"/>
  <c r="I20" i="78"/>
  <c r="I21" i="78"/>
  <c r="I22" i="78"/>
  <c r="I23" i="78"/>
  <c r="I24" i="78"/>
  <c r="I25" i="78"/>
  <c r="I26" i="78"/>
  <c r="I27" i="78"/>
  <c r="B28" i="78"/>
  <c r="C28" i="78"/>
  <c r="E28" i="78"/>
  <c r="F28" i="78"/>
  <c r="G28" i="78"/>
  <c r="H28" i="78"/>
  <c r="B28" i="79"/>
  <c r="C28" i="79"/>
  <c r="D28" i="79"/>
  <c r="E28" i="79"/>
  <c r="F28" i="79"/>
  <c r="G28" i="79"/>
  <c r="H28" i="79"/>
  <c r="M7" i="77"/>
  <c r="M8" i="77"/>
  <c r="M9" i="77"/>
  <c r="M10" i="77"/>
  <c r="M11" i="77"/>
  <c r="M12" i="77"/>
  <c r="M13" i="77"/>
  <c r="M14" i="77"/>
  <c r="C15" i="77"/>
  <c r="D15" i="77"/>
  <c r="E15" i="77"/>
  <c r="F15" i="77"/>
  <c r="H15" i="77"/>
  <c r="I15" i="77"/>
  <c r="J15" i="77"/>
  <c r="K15" i="77"/>
  <c r="L15" i="77"/>
  <c r="M7" i="76"/>
  <c r="M8" i="76"/>
  <c r="M9" i="76"/>
  <c r="M10" i="76"/>
  <c r="M11" i="76"/>
  <c r="M12" i="76"/>
  <c r="M13" i="76"/>
  <c r="M14" i="76"/>
  <c r="M15" i="76"/>
  <c r="M7" i="75"/>
  <c r="M8" i="75"/>
  <c r="M9" i="75"/>
  <c r="M10" i="75"/>
  <c r="M11" i="75"/>
  <c r="M12" i="75"/>
  <c r="M13" i="75"/>
  <c r="M14" i="75"/>
  <c r="M15" i="75"/>
  <c r="I7" i="74"/>
  <c r="I8" i="74"/>
  <c r="I9" i="74"/>
  <c r="I10" i="74"/>
  <c r="I11" i="74"/>
  <c r="I12" i="74"/>
  <c r="I13" i="74"/>
  <c r="I14" i="74"/>
  <c r="C15" i="74"/>
  <c r="D15" i="74"/>
  <c r="E15" i="74"/>
  <c r="F15" i="74"/>
  <c r="H15" i="74"/>
  <c r="I7" i="73"/>
  <c r="I8" i="73"/>
  <c r="I9" i="73"/>
  <c r="I10" i="73"/>
  <c r="I11" i="73"/>
  <c r="I12" i="73"/>
  <c r="I13" i="73"/>
  <c r="I14" i="73"/>
  <c r="I15" i="73"/>
  <c r="B16" i="73"/>
  <c r="C16" i="73"/>
  <c r="E16" i="73"/>
  <c r="F16" i="73"/>
  <c r="H16" i="73"/>
  <c r="I7" i="71"/>
  <c r="I8" i="71"/>
  <c r="I9" i="71"/>
  <c r="I10" i="71"/>
  <c r="I11" i="71"/>
  <c r="I12" i="71"/>
  <c r="I13" i="71"/>
  <c r="I14" i="71"/>
  <c r="I15" i="71"/>
  <c r="C16" i="71"/>
  <c r="D16" i="71"/>
  <c r="F16" i="71"/>
  <c r="H16" i="71"/>
  <c r="I7" i="70"/>
  <c r="I8" i="70"/>
  <c r="I9" i="70"/>
  <c r="I10" i="70"/>
  <c r="I11" i="70"/>
  <c r="I12" i="70"/>
  <c r="I13" i="70"/>
  <c r="I14" i="70"/>
  <c r="C15" i="70"/>
  <c r="D15" i="70"/>
  <c r="E15" i="70"/>
  <c r="F15" i="70"/>
  <c r="G15" i="70"/>
  <c r="H15" i="70"/>
  <c r="I7" i="69"/>
  <c r="I8" i="69"/>
  <c r="I9" i="69"/>
  <c r="I10" i="69"/>
  <c r="I11" i="69"/>
  <c r="I12" i="69"/>
  <c r="I13" i="69"/>
  <c r="I14" i="69"/>
  <c r="I15" i="69"/>
  <c r="B16" i="69"/>
  <c r="C16" i="69"/>
  <c r="D16" i="69"/>
  <c r="E16" i="69"/>
  <c r="F16" i="69"/>
  <c r="G16" i="69"/>
  <c r="H16" i="69"/>
  <c r="I7" i="68"/>
  <c r="I8" i="68"/>
  <c r="I9" i="68"/>
  <c r="I10" i="68"/>
  <c r="I11" i="68"/>
  <c r="I12" i="68"/>
  <c r="I13" i="68"/>
  <c r="I14" i="68"/>
  <c r="I15" i="68"/>
  <c r="B16" i="68"/>
  <c r="C16" i="68"/>
  <c r="D16" i="68"/>
  <c r="E16" i="68"/>
  <c r="F16" i="68"/>
  <c r="G16" i="68"/>
  <c r="H16" i="68"/>
  <c r="K7" i="67"/>
  <c r="K8" i="67"/>
  <c r="K9" i="67"/>
  <c r="K10" i="67"/>
  <c r="K11" i="67"/>
  <c r="K12" i="67"/>
  <c r="K20" i="67"/>
  <c r="K21" i="67"/>
  <c r="K22" i="67"/>
  <c r="K23" i="67"/>
  <c r="K24" i="67"/>
  <c r="K25" i="67"/>
  <c r="K26" i="67"/>
  <c r="C27" i="67"/>
  <c r="D27" i="67"/>
  <c r="E27" i="67"/>
  <c r="F27" i="67"/>
  <c r="G27" i="67"/>
  <c r="H27" i="67"/>
  <c r="I27" i="67"/>
  <c r="J27" i="67"/>
  <c r="K7" i="66"/>
  <c r="K8" i="66"/>
  <c r="K9" i="66"/>
  <c r="K10" i="66"/>
  <c r="K11" i="66"/>
  <c r="K16" i="66"/>
  <c r="K17" i="66"/>
  <c r="K18" i="66"/>
  <c r="K19" i="66"/>
  <c r="K20" i="66"/>
  <c r="K21" i="66"/>
  <c r="K22" i="66"/>
  <c r="K23" i="66"/>
  <c r="K24" i="66"/>
  <c r="K25" i="66"/>
  <c r="K26" i="66"/>
  <c r="K27" i="66"/>
  <c r="B28" i="66"/>
  <c r="C28" i="66"/>
  <c r="D28" i="66"/>
  <c r="E28" i="66"/>
  <c r="F28" i="66"/>
  <c r="G28" i="66"/>
  <c r="H28" i="66"/>
  <c r="I28" i="66"/>
  <c r="J28" i="66"/>
  <c r="K8" i="65"/>
  <c r="K9" i="65"/>
  <c r="K10" i="65"/>
  <c r="K11" i="65"/>
  <c r="K12" i="65"/>
  <c r="K17" i="65"/>
  <c r="K18" i="65"/>
  <c r="K19" i="65"/>
  <c r="K20" i="65"/>
  <c r="K21" i="65"/>
  <c r="K22" i="65"/>
  <c r="K23" i="65"/>
  <c r="K24" i="65"/>
  <c r="K25" i="65"/>
  <c r="K26" i="65"/>
  <c r="K27" i="65"/>
  <c r="F7" i="64"/>
  <c r="F8" i="64"/>
  <c r="F9" i="64"/>
  <c r="F18" i="64"/>
  <c r="F19" i="64"/>
  <c r="F20" i="64"/>
  <c r="F21" i="64"/>
  <c r="F22" i="64"/>
  <c r="F23" i="64"/>
  <c r="F24" i="64"/>
  <c r="F25" i="64"/>
  <c r="F26" i="64"/>
  <c r="C27" i="64"/>
  <c r="D27" i="64"/>
  <c r="E27" i="64"/>
  <c r="F7" i="63"/>
  <c r="F8" i="63"/>
  <c r="F9" i="63"/>
  <c r="F10" i="63"/>
  <c r="F11" i="63"/>
  <c r="F12" i="63"/>
  <c r="F13" i="63"/>
  <c r="F14" i="63"/>
  <c r="F20" i="63"/>
  <c r="F21" i="63"/>
  <c r="F22" i="63"/>
  <c r="F23" i="63"/>
  <c r="F24" i="63"/>
  <c r="F25" i="63"/>
  <c r="F26" i="63"/>
  <c r="F27" i="63"/>
  <c r="C28" i="63"/>
  <c r="D28" i="63"/>
  <c r="E28" i="63"/>
  <c r="F8" i="61"/>
  <c r="F9" i="61"/>
  <c r="F10" i="61"/>
  <c r="F11" i="61"/>
  <c r="F12" i="61"/>
  <c r="F13" i="61"/>
  <c r="F14" i="61"/>
  <c r="B15" i="61"/>
  <c r="C15" i="61"/>
  <c r="D15" i="61"/>
  <c r="E15" i="61"/>
  <c r="F7" i="60"/>
  <c r="F8" i="60"/>
  <c r="F9" i="60"/>
  <c r="F10" i="60"/>
  <c r="F11" i="60"/>
  <c r="F12" i="60"/>
  <c r="F13" i="60"/>
  <c r="F14" i="60"/>
  <c r="F15" i="60"/>
  <c r="B16" i="60"/>
  <c r="C16" i="60"/>
  <c r="D16" i="60"/>
  <c r="C16" i="59"/>
  <c r="D16" i="59"/>
  <c r="E16" i="59"/>
  <c r="D10" i="58"/>
  <c r="G8" i="58"/>
  <c r="G10" i="58" s="1"/>
  <c r="H8" i="58"/>
  <c r="I8" i="58"/>
  <c r="G9" i="58"/>
  <c r="H9" i="58"/>
  <c r="I9" i="58"/>
  <c r="F7" i="57"/>
  <c r="F8" i="57"/>
  <c r="F9" i="57"/>
  <c r="F10" i="57"/>
  <c r="F11" i="57"/>
  <c r="F13" i="57"/>
  <c r="F7" i="56"/>
  <c r="F8" i="56"/>
  <c r="F9" i="56"/>
  <c r="F10" i="56"/>
  <c r="F11" i="56"/>
  <c r="F12" i="56"/>
  <c r="F8" i="40"/>
  <c r="F9" i="40"/>
  <c r="F10" i="40"/>
  <c r="F11" i="40"/>
  <c r="F12" i="40"/>
  <c r="F13" i="40"/>
  <c r="F14" i="40"/>
  <c r="F15" i="40"/>
  <c r="F16" i="40"/>
  <c r="F17" i="40"/>
  <c r="F18" i="40"/>
  <c r="F19" i="40"/>
  <c r="F24" i="40"/>
  <c r="F25" i="40"/>
  <c r="F26" i="40"/>
  <c r="F27" i="40"/>
  <c r="D28" i="40"/>
  <c r="F9" i="38"/>
  <c r="R9" i="38" s="1"/>
  <c r="F10" i="38"/>
  <c r="F11" i="38"/>
  <c r="F12" i="38"/>
  <c r="R12" i="38" s="1"/>
  <c r="F13" i="38"/>
  <c r="F14" i="38"/>
  <c r="F15" i="38"/>
  <c r="F16" i="38"/>
  <c r="R16" i="38" s="1"/>
  <c r="D8" i="34"/>
  <c r="B25" i="34" s="1"/>
  <c r="G8" i="34"/>
  <c r="C25" i="34" s="1"/>
  <c r="H8" i="34"/>
  <c r="I8" i="34"/>
  <c r="J8" i="34" s="1"/>
  <c r="D9" i="34"/>
  <c r="B24" i="34" s="1"/>
  <c r="G9" i="34"/>
  <c r="H9" i="34"/>
  <c r="I9" i="34"/>
  <c r="D10" i="34"/>
  <c r="B23" i="34" s="1"/>
  <c r="G10" i="34"/>
  <c r="C23" i="34" s="1"/>
  <c r="H10" i="34"/>
  <c r="I10" i="34"/>
  <c r="D11" i="34"/>
  <c r="B27" i="34" s="1"/>
  <c r="G11" i="34"/>
  <c r="C27" i="34" s="1"/>
  <c r="H11" i="34"/>
  <c r="I11" i="34"/>
  <c r="D12" i="34"/>
  <c r="B22" i="34" s="1"/>
  <c r="G12" i="34"/>
  <c r="C22" i="34" s="1"/>
  <c r="H12" i="34"/>
  <c r="I12" i="34"/>
  <c r="D14" i="34"/>
  <c r="B26" i="34" s="1"/>
  <c r="G14" i="34"/>
  <c r="C26" i="34" s="1"/>
  <c r="H14" i="34"/>
  <c r="I14" i="34"/>
  <c r="B15" i="34"/>
  <c r="C15" i="34"/>
  <c r="E15" i="34"/>
  <c r="F15" i="34"/>
  <c r="D8" i="33"/>
  <c r="G8" i="33"/>
  <c r="H8" i="33"/>
  <c r="I8" i="33"/>
  <c r="D9" i="33"/>
  <c r="G9" i="33"/>
  <c r="H9" i="33"/>
  <c r="I9" i="33"/>
  <c r="D10" i="33"/>
  <c r="G10" i="33"/>
  <c r="H10" i="33"/>
  <c r="I10" i="33"/>
  <c r="D11" i="33"/>
  <c r="G11" i="33"/>
  <c r="H11" i="33"/>
  <c r="I11" i="33"/>
  <c r="D12" i="33"/>
  <c r="G12" i="33"/>
  <c r="H12" i="33"/>
  <c r="J12" i="33" s="1"/>
  <c r="I12" i="33"/>
  <c r="D13" i="33"/>
  <c r="G13" i="33"/>
  <c r="H13" i="33"/>
  <c r="J13" i="33" s="1"/>
  <c r="D37" i="33" s="1"/>
  <c r="I13" i="33"/>
  <c r="D14" i="33"/>
  <c r="G14" i="33"/>
  <c r="H14" i="33"/>
  <c r="J14" i="33" s="1"/>
  <c r="D38" i="33" s="1"/>
  <c r="I14" i="33"/>
  <c r="D15" i="33"/>
  <c r="G15" i="33"/>
  <c r="H15" i="33"/>
  <c r="I15" i="33"/>
  <c r="D16" i="33"/>
  <c r="G16" i="33"/>
  <c r="H16" i="33"/>
  <c r="J16" i="33" s="1"/>
  <c r="D44" i="33" s="1"/>
  <c r="I16" i="33"/>
  <c r="D17" i="33"/>
  <c r="G17" i="33"/>
  <c r="H17" i="33"/>
  <c r="I17" i="33"/>
  <c r="D23" i="33"/>
  <c r="G23" i="33"/>
  <c r="H23" i="33"/>
  <c r="J23" i="33" s="1"/>
  <c r="D46" i="33" s="1"/>
  <c r="I23" i="33"/>
  <c r="D24" i="33"/>
  <c r="G24" i="33"/>
  <c r="H24" i="33"/>
  <c r="I24" i="33"/>
  <c r="D25" i="33"/>
  <c r="G25" i="33"/>
  <c r="H25" i="33"/>
  <c r="J25" i="33" s="1"/>
  <c r="I25" i="33"/>
  <c r="D26" i="33"/>
  <c r="G26" i="33"/>
  <c r="H26" i="33"/>
  <c r="I26" i="33"/>
  <c r="D27" i="33"/>
  <c r="G27" i="33"/>
  <c r="H27" i="33"/>
  <c r="J27" i="33" s="1"/>
  <c r="D40" i="33" s="1"/>
  <c r="I27" i="33"/>
  <c r="D28" i="33"/>
  <c r="G28" i="33"/>
  <c r="H28" i="33"/>
  <c r="J28" i="33" s="1"/>
  <c r="I28" i="33"/>
  <c r="E29" i="33"/>
  <c r="F29" i="33"/>
  <c r="D8" i="146"/>
  <c r="G8" i="146"/>
  <c r="B19" i="146"/>
  <c r="C19" i="146"/>
  <c r="E19" i="146"/>
  <c r="F19" i="146"/>
  <c r="D8" i="31"/>
  <c r="G8" i="31"/>
  <c r="H8" i="31"/>
  <c r="J8" i="31" s="1"/>
  <c r="D9" i="31"/>
  <c r="G9" i="31"/>
  <c r="H9" i="31"/>
  <c r="B27" i="31" s="1"/>
  <c r="I9" i="31"/>
  <c r="D10" i="31"/>
  <c r="G10" i="31"/>
  <c r="H10" i="31"/>
  <c r="B26" i="31" s="1"/>
  <c r="I10" i="31"/>
  <c r="C26" i="31" s="1"/>
  <c r="D11" i="31"/>
  <c r="G11" i="31"/>
  <c r="H11" i="31"/>
  <c r="B25" i="31" s="1"/>
  <c r="I11" i="31"/>
  <c r="C25" i="31" s="1"/>
  <c r="D12" i="31"/>
  <c r="G12" i="31"/>
  <c r="H12" i="31"/>
  <c r="B28" i="31" s="1"/>
  <c r="I12" i="31"/>
  <c r="C28" i="31" s="1"/>
  <c r="D13" i="31"/>
  <c r="G13" i="31"/>
  <c r="H13" i="31"/>
  <c r="B23" i="31" s="1"/>
  <c r="I13" i="31"/>
  <c r="C23" i="31" s="1"/>
  <c r="D14" i="31"/>
  <c r="G14" i="31"/>
  <c r="H14" i="31"/>
  <c r="B31" i="31" s="1"/>
  <c r="I14" i="31"/>
  <c r="C31" i="31" s="1"/>
  <c r="D15" i="31"/>
  <c r="G15" i="31"/>
  <c r="H15" i="31"/>
  <c r="I15" i="31"/>
  <c r="C30" i="31" s="1"/>
  <c r="D16" i="31"/>
  <c r="G16" i="31"/>
  <c r="H16" i="31"/>
  <c r="B29" i="31" s="1"/>
  <c r="I16" i="31"/>
  <c r="F17" i="31"/>
  <c r="D8" i="30"/>
  <c r="G8" i="30"/>
  <c r="H8" i="30"/>
  <c r="I8" i="30"/>
  <c r="D9" i="30"/>
  <c r="G9" i="30"/>
  <c r="H9" i="30"/>
  <c r="I9" i="30"/>
  <c r="B11" i="30"/>
  <c r="C11" i="30"/>
  <c r="E11" i="30"/>
  <c r="F11" i="30"/>
  <c r="D8" i="54"/>
  <c r="G8" i="54"/>
  <c r="H8" i="54"/>
  <c r="I8" i="54"/>
  <c r="D9" i="54"/>
  <c r="G9" i="54"/>
  <c r="H9" i="54"/>
  <c r="I9" i="54"/>
  <c r="D10" i="54"/>
  <c r="G10" i="54"/>
  <c r="H10" i="54"/>
  <c r="I10" i="54"/>
  <c r="D11" i="54"/>
  <c r="G11" i="54"/>
  <c r="H11" i="54"/>
  <c r="I11" i="54"/>
  <c r="E12" i="54"/>
  <c r="I10" i="168"/>
  <c r="I11" i="168"/>
  <c r="I12" i="168"/>
  <c r="I13" i="168"/>
  <c r="I14" i="168"/>
  <c r="I15" i="168"/>
  <c r="I16" i="168"/>
  <c r="I17" i="168"/>
  <c r="I18" i="168"/>
  <c r="I19" i="168"/>
  <c r="I20" i="168"/>
  <c r="I8" i="167"/>
  <c r="I9" i="167"/>
  <c r="I10" i="167"/>
  <c r="I11" i="167"/>
  <c r="I12" i="167"/>
  <c r="I13" i="167"/>
  <c r="I14" i="167"/>
  <c r="I15" i="167"/>
  <c r="I16" i="167"/>
  <c r="I17" i="167"/>
  <c r="I18" i="167"/>
  <c r="I19" i="167"/>
  <c r="I20" i="167"/>
  <c r="I14" i="165"/>
  <c r="I15" i="165"/>
  <c r="I16" i="165"/>
  <c r="I17" i="165"/>
  <c r="I18" i="165"/>
  <c r="I19" i="165"/>
  <c r="I20" i="165"/>
  <c r="I8" i="46"/>
  <c r="I9" i="46"/>
  <c r="I10" i="46"/>
  <c r="I11" i="46"/>
  <c r="I12" i="46"/>
  <c r="I13" i="46"/>
  <c r="I14" i="46"/>
  <c r="I15" i="46"/>
  <c r="I16" i="46"/>
  <c r="I17" i="46"/>
  <c r="I18" i="46"/>
  <c r="I19" i="46"/>
  <c r="I20" i="46"/>
  <c r="H21" i="46"/>
  <c r="H9" i="145"/>
  <c r="I9" i="145" s="1"/>
  <c r="H10" i="145"/>
  <c r="I10" i="145" s="1"/>
  <c r="H11" i="145"/>
  <c r="I11" i="145" s="1"/>
  <c r="H12" i="145"/>
  <c r="I12" i="145" s="1"/>
  <c r="H13" i="145"/>
  <c r="I13" i="145" s="1"/>
  <c r="H14" i="145"/>
  <c r="I14" i="145" s="1"/>
  <c r="H15" i="145"/>
  <c r="I15" i="145" s="1"/>
  <c r="H17" i="145"/>
  <c r="I17" i="145" s="1"/>
  <c r="H18" i="145"/>
  <c r="I18" i="145" s="1"/>
  <c r="B19" i="145"/>
  <c r="C19" i="145"/>
  <c r="D19" i="145"/>
  <c r="E19" i="145"/>
  <c r="F19" i="145"/>
  <c r="G19" i="145"/>
  <c r="C19" i="144"/>
  <c r="D19" i="144"/>
  <c r="E19" i="144"/>
  <c r="F19" i="144"/>
  <c r="G19" i="144"/>
  <c r="H9" i="27"/>
  <c r="H10" i="27"/>
  <c r="I10" i="27" s="1"/>
  <c r="H11" i="27"/>
  <c r="I11" i="27" s="1"/>
  <c r="H12" i="27"/>
  <c r="I12" i="27" s="1"/>
  <c r="H13" i="27"/>
  <c r="I13" i="27" s="1"/>
  <c r="H14" i="27"/>
  <c r="I14" i="27" s="1"/>
  <c r="H15" i="27"/>
  <c r="I15" i="27" s="1"/>
  <c r="H16" i="27"/>
  <c r="I16" i="27" s="1"/>
  <c r="H17" i="27"/>
  <c r="I17" i="27" s="1"/>
  <c r="H18" i="27"/>
  <c r="I18" i="27" s="1"/>
  <c r="C13" i="172"/>
  <c r="D13" i="172"/>
  <c r="E13" i="172"/>
  <c r="G13" i="172"/>
  <c r="H13" i="172"/>
  <c r="I13" i="172"/>
  <c r="J13" i="172"/>
  <c r="K13" i="172"/>
  <c r="C14" i="172"/>
  <c r="D14" i="172"/>
  <c r="E14" i="172"/>
  <c r="G14" i="172"/>
  <c r="H14" i="172"/>
  <c r="I14" i="172"/>
  <c r="J14" i="172"/>
  <c r="K14" i="172"/>
  <c r="B15" i="44"/>
  <c r="C15" i="44"/>
  <c r="D15" i="44"/>
  <c r="E15" i="44"/>
  <c r="F15" i="44"/>
  <c r="I19" i="169"/>
  <c r="I11" i="169"/>
  <c r="I16" i="166"/>
  <c r="I18" i="169"/>
  <c r="I10" i="169"/>
  <c r="I15" i="169"/>
  <c r="I12" i="169"/>
  <c r="I20" i="166"/>
  <c r="I13" i="166"/>
  <c r="I13" i="169"/>
  <c r="I11" i="166"/>
  <c r="I10" i="166"/>
  <c r="I17" i="166"/>
  <c r="I12" i="166"/>
  <c r="I14" i="169"/>
  <c r="I18" i="166"/>
  <c r="I14" i="166"/>
  <c r="I15" i="166"/>
  <c r="I15" i="171"/>
  <c r="I20" i="171"/>
  <c r="I13" i="171"/>
  <c r="I14" i="171"/>
  <c r="I17" i="170"/>
  <c r="I13" i="170"/>
  <c r="D21" i="28"/>
  <c r="I20" i="170"/>
  <c r="I16" i="170"/>
  <c r="I12" i="170"/>
  <c r="I18" i="170"/>
  <c r="I14" i="170"/>
  <c r="I9" i="170"/>
  <c r="H21" i="28"/>
  <c r="E21" i="28"/>
  <c r="I19" i="170"/>
  <c r="I15" i="170"/>
  <c r="B21" i="28"/>
  <c r="G21" i="28"/>
  <c r="C21" i="28"/>
  <c r="I17" i="171"/>
  <c r="I19" i="166"/>
  <c r="I8" i="170"/>
  <c r="I18" i="171"/>
  <c r="I11" i="171"/>
  <c r="I10" i="170"/>
  <c r="I19" i="171"/>
  <c r="I12" i="171"/>
  <c r="I10" i="171"/>
  <c r="F21" i="28"/>
  <c r="I11" i="170"/>
  <c r="I16" i="171"/>
  <c r="I16" i="169"/>
  <c r="I20" i="169"/>
  <c r="I17" i="169"/>
  <c r="C33" i="501"/>
  <c r="E15" i="172"/>
  <c r="F12" i="172"/>
  <c r="J10" i="33"/>
  <c r="D43" i="33" s="1"/>
  <c r="F14" i="172"/>
  <c r="C12" i="497"/>
  <c r="E12" i="497"/>
  <c r="J11" i="501"/>
  <c r="G11" i="497"/>
  <c r="J8" i="492" l="1"/>
  <c r="J9" i="488"/>
  <c r="J10" i="487"/>
  <c r="J17" i="487"/>
  <c r="J9" i="487"/>
  <c r="J8" i="485"/>
  <c r="I15" i="472"/>
  <c r="F27" i="362"/>
  <c r="G11" i="30"/>
  <c r="J15" i="487"/>
  <c r="J11" i="33"/>
  <c r="J9" i="34"/>
  <c r="J16" i="501"/>
  <c r="J11" i="503"/>
  <c r="H15" i="172"/>
  <c r="J13" i="504"/>
  <c r="M15" i="77"/>
  <c r="J8" i="58"/>
  <c r="J14" i="34"/>
  <c r="J8" i="33"/>
  <c r="D49" i="33" s="1"/>
  <c r="J20" i="33"/>
  <c r="D47" i="33" s="1"/>
  <c r="J26" i="33"/>
  <c r="J24" i="33"/>
  <c r="D45" i="33" s="1"/>
  <c r="J17" i="33"/>
  <c r="D51" i="33" s="1"/>
  <c r="J15" i="33"/>
  <c r="D41" i="33" s="1"/>
  <c r="J9" i="33"/>
  <c r="D48" i="33" s="1"/>
  <c r="B26" i="32"/>
  <c r="G20" i="32"/>
  <c r="J18" i="32"/>
  <c r="C28" i="32"/>
  <c r="C26" i="32"/>
  <c r="J19" i="32"/>
  <c r="J18" i="146"/>
  <c r="J14" i="146"/>
  <c r="J10" i="146"/>
  <c r="J16" i="146"/>
  <c r="J12" i="146"/>
  <c r="J15" i="146"/>
  <c r="J10" i="30"/>
  <c r="D11" i="30"/>
  <c r="K15" i="172"/>
  <c r="L14" i="172"/>
  <c r="L13" i="172"/>
  <c r="J18" i="501"/>
  <c r="J14" i="499"/>
  <c r="J10" i="499"/>
  <c r="B28" i="499"/>
  <c r="J10" i="492"/>
  <c r="G11" i="492"/>
  <c r="J9" i="492"/>
  <c r="C16" i="492"/>
  <c r="C19" i="492" s="1"/>
  <c r="J11" i="488"/>
  <c r="J10" i="488"/>
  <c r="H12" i="488"/>
  <c r="G16" i="487"/>
  <c r="I16" i="487"/>
  <c r="J8" i="487"/>
  <c r="J11" i="485"/>
  <c r="B24" i="485"/>
  <c r="B27" i="485" s="1"/>
  <c r="J13" i="485"/>
  <c r="D15" i="485"/>
  <c r="J10" i="483"/>
  <c r="H13" i="483"/>
  <c r="J12" i="483"/>
  <c r="I14" i="475"/>
  <c r="I16" i="471"/>
  <c r="F28" i="464"/>
  <c r="I13" i="457"/>
  <c r="F27" i="363"/>
  <c r="F15" i="360"/>
  <c r="M16" i="76"/>
  <c r="I16" i="68"/>
  <c r="I10" i="58"/>
  <c r="H10" i="58"/>
  <c r="R15" i="38"/>
  <c r="R11" i="38"/>
  <c r="P17" i="38"/>
  <c r="N17" i="38"/>
  <c r="F28" i="36"/>
  <c r="B29" i="34"/>
  <c r="J12" i="32"/>
  <c r="J13" i="32"/>
  <c r="H20" i="32"/>
  <c r="I20" i="32"/>
  <c r="J10" i="32"/>
  <c r="C30" i="32"/>
  <c r="J9" i="32"/>
  <c r="J8" i="146"/>
  <c r="J11" i="146"/>
  <c r="J17" i="146"/>
  <c r="G17" i="31"/>
  <c r="B24" i="31"/>
  <c r="J11" i="31"/>
  <c r="J12" i="31"/>
  <c r="J9" i="30"/>
  <c r="J8" i="30"/>
  <c r="J8" i="54"/>
  <c r="M10" i="172"/>
  <c r="M11" i="172"/>
  <c r="C15" i="172"/>
  <c r="C26" i="42"/>
  <c r="C27" i="42" s="1"/>
  <c r="G15" i="34"/>
  <c r="K28" i="65"/>
  <c r="K27" i="67"/>
  <c r="I16" i="69"/>
  <c r="I28" i="78"/>
  <c r="R10" i="38"/>
  <c r="I21" i="171"/>
  <c r="J10" i="485"/>
  <c r="J12" i="501"/>
  <c r="B30" i="32"/>
  <c r="I21" i="170"/>
  <c r="D17" i="31"/>
  <c r="J12" i="34"/>
  <c r="J11" i="34"/>
  <c r="I15" i="34"/>
  <c r="K28" i="66"/>
  <c r="I16" i="71"/>
  <c r="F28" i="62"/>
  <c r="C26" i="44"/>
  <c r="C27" i="44" s="1"/>
  <c r="F15" i="359"/>
  <c r="F16" i="59"/>
  <c r="I15" i="452"/>
  <c r="I15" i="453"/>
  <c r="F28" i="465"/>
  <c r="J8" i="483"/>
  <c r="J12" i="487"/>
  <c r="D16" i="487"/>
  <c r="G12" i="488"/>
  <c r="D9" i="489"/>
  <c r="G19" i="501"/>
  <c r="J8" i="501"/>
  <c r="J9" i="503"/>
  <c r="J12" i="503" s="1"/>
  <c r="B26" i="44"/>
  <c r="B27" i="44" s="1"/>
  <c r="F14" i="55"/>
  <c r="J13" i="488"/>
  <c r="H19" i="501"/>
  <c r="I12" i="54"/>
  <c r="F14" i="57"/>
  <c r="J11" i="32"/>
  <c r="J13" i="146"/>
  <c r="B36" i="146"/>
  <c r="I28" i="79"/>
  <c r="F28" i="40"/>
  <c r="I19" i="144"/>
  <c r="I15" i="456"/>
  <c r="I27" i="458"/>
  <c r="F16" i="462"/>
  <c r="F15" i="463"/>
  <c r="C25" i="483"/>
  <c r="H15" i="485"/>
  <c r="G12" i="503"/>
  <c r="I15" i="172"/>
  <c r="G15" i="172"/>
  <c r="B26" i="42"/>
  <c r="D26" i="42" s="1"/>
  <c r="F16" i="35"/>
  <c r="I21" i="168"/>
  <c r="I15" i="485"/>
  <c r="J8" i="488"/>
  <c r="D15" i="34"/>
  <c r="J9" i="499"/>
  <c r="I19" i="146"/>
  <c r="J11" i="54"/>
  <c r="J10" i="54"/>
  <c r="J9" i="54"/>
  <c r="I11" i="30"/>
  <c r="J13" i="31"/>
  <c r="R14" i="38"/>
  <c r="F14" i="56"/>
  <c r="J9" i="58"/>
  <c r="J10" i="58" s="1"/>
  <c r="I28" i="82"/>
  <c r="J19" i="33"/>
  <c r="D52" i="33" s="1"/>
  <c r="J18" i="33"/>
  <c r="D50" i="33" s="1"/>
  <c r="B28" i="32"/>
  <c r="C36" i="146"/>
  <c r="F13" i="361"/>
  <c r="I16" i="470"/>
  <c r="J11" i="483"/>
  <c r="I13" i="483"/>
  <c r="I12" i="488"/>
  <c r="D10" i="490"/>
  <c r="B18" i="492"/>
  <c r="B19" i="492" s="1"/>
  <c r="J12" i="499"/>
  <c r="D12" i="503"/>
  <c r="J14" i="485"/>
  <c r="D15" i="172"/>
  <c r="J15" i="172"/>
  <c r="J13" i="487"/>
  <c r="I21" i="169"/>
  <c r="I8" i="145"/>
  <c r="I19" i="145" s="1"/>
  <c r="H19" i="145"/>
  <c r="I14" i="358"/>
  <c r="C27" i="501"/>
  <c r="J10" i="501"/>
  <c r="C29" i="31"/>
  <c r="J16" i="31"/>
  <c r="F27" i="64"/>
  <c r="I16" i="73"/>
  <c r="I27" i="80"/>
  <c r="M28" i="84"/>
  <c r="H19" i="144"/>
  <c r="I15" i="478"/>
  <c r="I27" i="481"/>
  <c r="D13" i="483"/>
  <c r="I15" i="499"/>
  <c r="C20" i="499"/>
  <c r="F14" i="37"/>
  <c r="H29" i="33"/>
  <c r="G29" i="33"/>
  <c r="F28" i="63"/>
  <c r="G19" i="146"/>
  <c r="J9" i="146"/>
  <c r="F26" i="364"/>
  <c r="F28" i="466"/>
  <c r="I28" i="479"/>
  <c r="H16" i="487"/>
  <c r="G15" i="499"/>
  <c r="M27" i="355"/>
  <c r="B30" i="31"/>
  <c r="J15" i="31"/>
  <c r="I28" i="81"/>
  <c r="F16" i="60"/>
  <c r="I27" i="83"/>
  <c r="I15" i="455"/>
  <c r="K28" i="468"/>
  <c r="I14" i="474"/>
  <c r="J14" i="501"/>
  <c r="H19" i="146"/>
  <c r="I9" i="27"/>
  <c r="I19" i="27" s="1"/>
  <c r="H19" i="27"/>
  <c r="H12" i="54"/>
  <c r="D12" i="54"/>
  <c r="C27" i="31"/>
  <c r="I17" i="31"/>
  <c r="D29" i="33"/>
  <c r="F17" i="38"/>
  <c r="R13" i="38"/>
  <c r="B29" i="32"/>
  <c r="J15" i="32"/>
  <c r="B27" i="32"/>
  <c r="F9" i="172"/>
  <c r="F15" i="172" s="1"/>
  <c r="I14" i="357"/>
  <c r="K28" i="467"/>
  <c r="C27" i="485"/>
  <c r="C24" i="499"/>
  <c r="J11" i="499"/>
  <c r="D15" i="499"/>
  <c r="H15" i="499"/>
  <c r="B30" i="501"/>
  <c r="J13" i="501"/>
  <c r="I14" i="356"/>
  <c r="I21" i="165"/>
  <c r="G12" i="54"/>
  <c r="F15" i="61"/>
  <c r="I15" i="70"/>
  <c r="I15" i="74"/>
  <c r="M16" i="75"/>
  <c r="C26" i="43"/>
  <c r="J17" i="32"/>
  <c r="D20" i="32"/>
  <c r="B26" i="43"/>
  <c r="I13" i="454"/>
  <c r="F16" i="461"/>
  <c r="I16" i="476"/>
  <c r="I16" i="477"/>
  <c r="I28" i="480"/>
  <c r="G13" i="483"/>
  <c r="G15" i="485"/>
  <c r="D19" i="501"/>
  <c r="G9" i="497"/>
  <c r="G10" i="497"/>
  <c r="I21" i="46"/>
  <c r="J10" i="34"/>
  <c r="H15" i="34"/>
  <c r="M28" i="85"/>
  <c r="D11" i="492"/>
  <c r="H11" i="492"/>
  <c r="J17" i="501"/>
  <c r="I21" i="166"/>
  <c r="I21" i="167"/>
  <c r="H17" i="31"/>
  <c r="I19" i="501"/>
  <c r="H11" i="30"/>
  <c r="C24" i="34"/>
  <c r="C29" i="34" s="1"/>
  <c r="I21" i="28"/>
  <c r="K27" i="365"/>
  <c r="L17" i="38"/>
  <c r="K27" i="450"/>
  <c r="K26" i="451"/>
  <c r="I27" i="459"/>
  <c r="I26" i="460"/>
  <c r="K27" i="469"/>
  <c r="J9" i="483"/>
  <c r="M8" i="172"/>
  <c r="J9" i="485"/>
  <c r="B25" i="501"/>
  <c r="J15" i="501"/>
  <c r="J9" i="31"/>
  <c r="J12" i="485"/>
  <c r="I11" i="492"/>
  <c r="J13" i="499"/>
  <c r="J8" i="499"/>
  <c r="J9" i="501"/>
  <c r="L9" i="172"/>
  <c r="L15" i="172" s="1"/>
  <c r="J14" i="31"/>
  <c r="M7" i="172"/>
  <c r="J10" i="31"/>
  <c r="B21" i="483"/>
  <c r="B25" i="483" s="1"/>
  <c r="D19" i="146"/>
  <c r="I12" i="503"/>
  <c r="I29" i="33"/>
  <c r="J11" i="492" l="1"/>
  <c r="J12" i="488"/>
  <c r="J11" i="30"/>
  <c r="D53" i="33"/>
  <c r="B30" i="499"/>
  <c r="R17" i="38"/>
  <c r="J29" i="33"/>
  <c r="C32" i="32"/>
  <c r="J20" i="32"/>
  <c r="J19" i="146"/>
  <c r="B32" i="31"/>
  <c r="C32" i="31"/>
  <c r="J12" i="54"/>
  <c r="M12" i="172"/>
  <c r="M14" i="172"/>
  <c r="D26" i="44"/>
  <c r="E26" i="43"/>
  <c r="J15" i="34"/>
  <c r="B32" i="32"/>
  <c r="J16" i="487"/>
  <c r="G12" i="497"/>
  <c r="J13" i="483"/>
  <c r="B27" i="42"/>
  <c r="M9" i="172"/>
  <c r="M15" i="172" s="1"/>
  <c r="M13" i="172"/>
  <c r="J19" i="501"/>
  <c r="J17" i="31"/>
  <c r="J15" i="485"/>
  <c r="J15" i="499"/>
  <c r="C28" i="499"/>
  <c r="C30" i="499" s="1"/>
</calcChain>
</file>

<file path=xl/sharedStrings.xml><?xml version="1.0" encoding="utf-8"?>
<sst xmlns="http://schemas.openxmlformats.org/spreadsheetml/2006/main" count="7109" uniqueCount="1819">
  <si>
    <t xml:space="preserve">أمى </t>
  </si>
  <si>
    <t>Read &amp; Write</t>
  </si>
  <si>
    <t>يقرأ ويكتب</t>
  </si>
  <si>
    <t>Primary</t>
  </si>
  <si>
    <t>ابتدائية</t>
  </si>
  <si>
    <t>السكان</t>
  </si>
  <si>
    <t>Population</t>
  </si>
  <si>
    <t>السكان الذكور</t>
  </si>
  <si>
    <t>السكان الإناث</t>
  </si>
  <si>
    <t>Preparatory</t>
  </si>
  <si>
    <t>إعدادية</t>
  </si>
  <si>
    <t>Secondary</t>
  </si>
  <si>
    <t>ثانوية</t>
  </si>
  <si>
    <t>Diploma</t>
  </si>
  <si>
    <t>دبلوم</t>
  </si>
  <si>
    <t>جدول رقم (7)</t>
  </si>
  <si>
    <t>الحالة العملية</t>
  </si>
  <si>
    <t>Employer</t>
  </si>
  <si>
    <t xml:space="preserve">صاحب عمل ويديره </t>
  </si>
  <si>
    <t>Own Account Worker</t>
  </si>
  <si>
    <t>يعمل لحسابه</t>
  </si>
  <si>
    <t>Employee</t>
  </si>
  <si>
    <t>يعمل بأجر</t>
  </si>
  <si>
    <t>Legislators, Senior Officials And Managers</t>
  </si>
  <si>
    <t xml:space="preserve">                         الحالة التعليمية
القطـــــــاع </t>
  </si>
  <si>
    <t xml:space="preserve">                         الحالة التعليمية
المهنــــة </t>
  </si>
  <si>
    <t xml:space="preserve">                           الحالة التعليمية
المهنــــة </t>
  </si>
  <si>
    <t>Professionals</t>
  </si>
  <si>
    <t>الاختصاصيون</t>
  </si>
  <si>
    <t>Technicians And Associate Professionals</t>
  </si>
  <si>
    <t>الفنيون والاختصاصيون المساعدون</t>
  </si>
  <si>
    <t>Clerks</t>
  </si>
  <si>
    <t>الكتبة</t>
  </si>
  <si>
    <t>Service Workers And Shop And Market Sales Workers</t>
  </si>
  <si>
    <t>العاملون في الخدمات والباعة في المحلات التجارية والأسواق</t>
  </si>
  <si>
    <t>Skilled Agricultural And Fishery Workers</t>
  </si>
  <si>
    <t>Craft And Related Trades Workers</t>
  </si>
  <si>
    <t>Plant And Machine Operators And Assemblers</t>
  </si>
  <si>
    <t>Elementary Occupations</t>
  </si>
  <si>
    <t>المهن العادية</t>
  </si>
  <si>
    <t xml:space="preserve">Occupation </t>
  </si>
  <si>
    <t xml:space="preserve">المهنــــة </t>
  </si>
  <si>
    <t>Higher Diploma</t>
  </si>
  <si>
    <t>دبلوم عالى</t>
  </si>
  <si>
    <t>ماجستير</t>
  </si>
  <si>
    <t xml:space="preserve">الحالة التعليمية </t>
  </si>
  <si>
    <t xml:space="preserve">Educational Status </t>
  </si>
  <si>
    <t>التعليم</t>
  </si>
  <si>
    <t xml:space="preserve">Government Department </t>
  </si>
  <si>
    <t xml:space="preserve">إدارة حكومية </t>
  </si>
  <si>
    <t xml:space="preserve">مؤسسة / شركة حكومية </t>
  </si>
  <si>
    <t xml:space="preserve">Mixed </t>
  </si>
  <si>
    <t>مختلط</t>
  </si>
  <si>
    <t xml:space="preserve">Private </t>
  </si>
  <si>
    <t xml:space="preserve">خاص </t>
  </si>
  <si>
    <t xml:space="preserve">Diplomatic/International/Regional </t>
  </si>
  <si>
    <t xml:space="preserve">دبلوماسى / دولى / اقليمى </t>
  </si>
  <si>
    <t>Domestic</t>
  </si>
  <si>
    <t>منزلى</t>
  </si>
  <si>
    <t>Nationality</t>
  </si>
  <si>
    <r>
      <t xml:space="preserve">المشتغلون بأجر
</t>
    </r>
    <r>
      <rPr>
        <sz val="10"/>
        <rFont val="Arial"/>
        <family val="2"/>
      </rPr>
      <t>Paid employment Workers</t>
    </r>
  </si>
  <si>
    <t>Workers in paid employment are those with status in employment = employee.</t>
  </si>
  <si>
    <t>القطاع</t>
  </si>
  <si>
    <t>Sector</t>
  </si>
  <si>
    <t>Economic Activity</t>
  </si>
  <si>
    <r>
      <t xml:space="preserve">متوسط ساعات العمل
</t>
    </r>
    <r>
      <rPr>
        <sz val="10"/>
        <rFont val="Arial"/>
        <family val="2"/>
      </rPr>
      <t>Average Work Hours</t>
    </r>
  </si>
  <si>
    <r>
      <t>عدد المشتغلين</t>
    </r>
    <r>
      <rPr>
        <sz val="10"/>
        <rFont val="Arial"/>
        <family val="2"/>
      </rPr>
      <t xml:space="preserve">
Paid employment Workers</t>
    </r>
  </si>
  <si>
    <r>
      <t>متوسط ساعات العمل</t>
    </r>
    <r>
      <rPr>
        <sz val="10"/>
        <rFont val="Arial"/>
        <family val="2"/>
      </rPr>
      <t xml:space="preserve">
Average Work Hours</t>
    </r>
  </si>
  <si>
    <t>جدول رقم (2)</t>
  </si>
  <si>
    <t>جدول رقم (3)</t>
  </si>
  <si>
    <t>جدول رقم (6)</t>
  </si>
  <si>
    <t>لا يشمل المتعطلين الذين لم يسبق لهم العمل</t>
  </si>
  <si>
    <t xml:space="preserve">                                المهنة
النشاط الاقتصادي </t>
  </si>
  <si>
    <t xml:space="preserve">                                            الحالة العملية
المهنــــة </t>
  </si>
  <si>
    <t xml:space="preserve">                        الحالة التعليمية
القطـــــــاع </t>
  </si>
  <si>
    <t>جدول رقم (8)</t>
  </si>
  <si>
    <t>جدول رقم (9)</t>
  </si>
  <si>
    <t>جدول رقم (10)</t>
  </si>
  <si>
    <t>جدول رقم (11)</t>
  </si>
  <si>
    <t>جدول رقم (16)</t>
  </si>
  <si>
    <t>جدول رقم (15)</t>
  </si>
  <si>
    <t>جدول رقم (14)</t>
  </si>
  <si>
    <t>جدول رقم (13)</t>
  </si>
  <si>
    <t>البلدية</t>
  </si>
  <si>
    <t>Municipality</t>
  </si>
  <si>
    <t>Table No. (2)</t>
  </si>
  <si>
    <t>السكان (15 سنة فأكثر)</t>
  </si>
  <si>
    <t>المشتغلون</t>
  </si>
  <si>
    <t>Population (15 Years &amp; above)</t>
  </si>
  <si>
    <t>Employed</t>
  </si>
  <si>
    <t>Economically Inactive</t>
  </si>
  <si>
    <t>الدوحة</t>
  </si>
  <si>
    <t>الريان</t>
  </si>
  <si>
    <t>الوكرة</t>
  </si>
  <si>
    <t>أم صلال</t>
  </si>
  <si>
    <t>الخور</t>
  </si>
  <si>
    <t>الشمال</t>
  </si>
  <si>
    <t>الظعاين</t>
  </si>
  <si>
    <t>Doha</t>
  </si>
  <si>
    <t>Al Rayyan</t>
  </si>
  <si>
    <t>Al Wakra</t>
  </si>
  <si>
    <t>Umm Salal</t>
  </si>
  <si>
    <t>Al Shamal</t>
  </si>
  <si>
    <t>Al Khor</t>
  </si>
  <si>
    <t>السكان القطريون (15 سنة فأكثر) حسب الحالة التعليمية وفئات العمر</t>
  </si>
  <si>
    <t>الذكور القطريون (15 سنة فأكثر) حسب الحالة التعليمية وفئات العمر</t>
  </si>
  <si>
    <t>الإناث القطريات (15 سنة فأكثر) حسب الحالة التعليمية وفئات العمر</t>
  </si>
  <si>
    <t>السكان غير القطريين (15 سنة فأكثر) حسب الحالة التعليمية وفئات العمر</t>
  </si>
  <si>
    <t>الذكور غير القطريين (15 سنة فأكثر) حسب الحالة التعليمية وفئات العمر</t>
  </si>
  <si>
    <t>الإناث غير القطريات (15 سنة فأكثر) حسب الحالة التعليمية وفئات العمر</t>
  </si>
  <si>
    <t>السكان (15 سنة فأكثر) حسب الحالة التعليمية وفئات العمر</t>
  </si>
  <si>
    <t>السكان الذكور (15 سنة فأكثر) حسب الحالة التعليمية وفئات العمر</t>
  </si>
  <si>
    <t>السكان الإناث (15 سنة فأكثر) حسب الحالة التعليمية وفئات العمر</t>
  </si>
  <si>
    <t>Table No. (3)</t>
  </si>
  <si>
    <t>Educational Status</t>
  </si>
  <si>
    <t>الحالة التعليمية</t>
  </si>
  <si>
    <t>جامعي فما فوق</t>
  </si>
  <si>
    <t xml:space="preserve">Total </t>
  </si>
  <si>
    <t>أمي</t>
  </si>
  <si>
    <t>ابتدائي</t>
  </si>
  <si>
    <t>إعدادي</t>
  </si>
  <si>
    <t>ثانوي</t>
  </si>
  <si>
    <t>دبلوم أقل من الجامعة</t>
  </si>
  <si>
    <t>75 +</t>
  </si>
  <si>
    <t>70 - 74</t>
  </si>
  <si>
    <t>المشتغلات</t>
  </si>
  <si>
    <t>Pre.U. Diploma</t>
  </si>
  <si>
    <t>65 - 69</t>
  </si>
  <si>
    <t>جدول رقم (17)</t>
  </si>
  <si>
    <t>Table No. (17)</t>
  </si>
  <si>
    <t>Marital Status</t>
  </si>
  <si>
    <t>الحالة الزواجية</t>
  </si>
  <si>
    <t>لم يسبق له الزواج</t>
  </si>
  <si>
    <t>متزوج</t>
  </si>
  <si>
    <t>مطلق</t>
  </si>
  <si>
    <t>أرمل</t>
  </si>
  <si>
    <t>Never Married</t>
  </si>
  <si>
    <t>Table No. (100)</t>
  </si>
  <si>
    <t>جدول رقم (100)</t>
  </si>
  <si>
    <t>جدول رقم (101)</t>
  </si>
  <si>
    <t>Table No. (101)</t>
  </si>
  <si>
    <t>Table No. (102)</t>
  </si>
  <si>
    <t>جدول رقم (102)</t>
  </si>
  <si>
    <t xml:space="preserve">فئات العمر </t>
  </si>
  <si>
    <t xml:space="preserve">Age Groups </t>
  </si>
  <si>
    <t>Married</t>
  </si>
  <si>
    <t>Divorced</t>
  </si>
  <si>
    <t>Widowed</t>
  </si>
  <si>
    <t>جدول رقم (18)</t>
  </si>
  <si>
    <t>Table No. (18)</t>
  </si>
  <si>
    <t>جدول رقم (19)</t>
  </si>
  <si>
    <t>Table No. (19)</t>
  </si>
  <si>
    <t>جدول رقم (20)</t>
  </si>
  <si>
    <t>Table No. (20)</t>
  </si>
  <si>
    <t>جدول رقم (21)</t>
  </si>
  <si>
    <t>Table No. (21)</t>
  </si>
  <si>
    <t>جدول رقم (22)</t>
  </si>
  <si>
    <t>Table No. (22)</t>
  </si>
  <si>
    <t>جدول رقم (23)</t>
  </si>
  <si>
    <t>Table No. (23)</t>
  </si>
  <si>
    <t>جدول رقم (24)</t>
  </si>
  <si>
    <t>Table No. (24)</t>
  </si>
  <si>
    <t>University and above</t>
  </si>
  <si>
    <t>جدول رقم (26)</t>
  </si>
  <si>
    <t>Table No. (26)</t>
  </si>
  <si>
    <t>Table No. (27)</t>
  </si>
  <si>
    <t>جدول رقم (27)</t>
  </si>
  <si>
    <t>جدول رقم (28)</t>
  </si>
  <si>
    <t>Table No. (28)</t>
  </si>
  <si>
    <t>جدول رقم (29)</t>
  </si>
  <si>
    <t>Table No. (29)</t>
  </si>
  <si>
    <t>جدول رقم (30)</t>
  </si>
  <si>
    <t>Table No. (30)</t>
  </si>
  <si>
    <t>منزلي</t>
  </si>
  <si>
    <t>القطــــاع</t>
  </si>
  <si>
    <t>Table No. (31)</t>
  </si>
  <si>
    <t>جدول رقم (31)</t>
  </si>
  <si>
    <t>Stability at Work</t>
  </si>
  <si>
    <t>دائم</t>
  </si>
  <si>
    <t>Permanent</t>
  </si>
  <si>
    <t>يعمل لدوى ذويه بدون أجر</t>
  </si>
  <si>
    <t>Unpaid Family Worker</t>
  </si>
  <si>
    <t>جدول رقم (32)</t>
  </si>
  <si>
    <t>Table No. (32)</t>
  </si>
  <si>
    <t>جدول رقم (33)</t>
  </si>
  <si>
    <t>Table No. (33)</t>
  </si>
  <si>
    <t>جدول رقم (34)</t>
  </si>
  <si>
    <t>Table No. (34)</t>
  </si>
  <si>
    <t>جدول رقم (35)</t>
  </si>
  <si>
    <t>Table No. (35)</t>
  </si>
  <si>
    <t>جدول رقم (36)</t>
  </si>
  <si>
    <t>Table No. (36)</t>
  </si>
  <si>
    <t>جدول رقم (37)</t>
  </si>
  <si>
    <t>Table No. (37)</t>
  </si>
  <si>
    <t>جدول رقم (38)</t>
  </si>
  <si>
    <t>Table No. (38)</t>
  </si>
  <si>
    <t>جدول رقم (39)</t>
  </si>
  <si>
    <t>Table No. (39)</t>
  </si>
  <si>
    <t>جدول رقم (40)</t>
  </si>
  <si>
    <t>Table No. (40)</t>
  </si>
  <si>
    <t>جدول رقم (41)</t>
  </si>
  <si>
    <t>Table No. (41)</t>
  </si>
  <si>
    <t>يعمل لدى ذويه بدون أجر</t>
  </si>
  <si>
    <t>جدول رقم (42)</t>
  </si>
  <si>
    <t>Table No. (42)</t>
  </si>
  <si>
    <t>جدول رقم (43)</t>
  </si>
  <si>
    <t>Table No. (43)</t>
  </si>
  <si>
    <t xml:space="preserve">Diplomatic/ International/ Regional </t>
  </si>
  <si>
    <t xml:space="preserve">                                                  Sector
Economic Activity </t>
  </si>
  <si>
    <t xml:space="preserve">                                        الحالة التعليمية
المهنــــة </t>
  </si>
  <si>
    <t>جدول رقم (44)</t>
  </si>
  <si>
    <t>Table No. (44)</t>
  </si>
  <si>
    <t>جدول رقم (45)</t>
  </si>
  <si>
    <t>Table No. (45)</t>
  </si>
  <si>
    <t>جدول رقم (47)</t>
  </si>
  <si>
    <t>Table No. (47)</t>
  </si>
  <si>
    <t xml:space="preserve">                         فئات العمر
المهنــــة </t>
  </si>
  <si>
    <t xml:space="preserve">                       Age Group
Occupation </t>
  </si>
  <si>
    <t>جدول رقم (51)</t>
  </si>
  <si>
    <t>Table No. (51)</t>
  </si>
  <si>
    <t>جدول رقم (52)</t>
  </si>
  <si>
    <t>Table No. (52)</t>
  </si>
  <si>
    <t>جدول رقم (50)</t>
  </si>
  <si>
    <t>Table No. (50)</t>
  </si>
  <si>
    <t>جدول رقم (53)</t>
  </si>
  <si>
    <t>Table No. (53)</t>
  </si>
  <si>
    <t xml:space="preserve">                          القطـــاع
النشاط الاقتصادي </t>
  </si>
  <si>
    <t>Table No. (54)</t>
  </si>
  <si>
    <t>جدول رقم (54)</t>
  </si>
  <si>
    <t>جدول رقم (55)</t>
  </si>
  <si>
    <t>Table No. (55)</t>
  </si>
  <si>
    <t>جدول رقم (56)</t>
  </si>
  <si>
    <t>Table No. (56)</t>
  </si>
  <si>
    <t>جدول رقم (57)</t>
  </si>
  <si>
    <t>Table No. (57)</t>
  </si>
  <si>
    <t>جدول رقم (59)</t>
  </si>
  <si>
    <t>Table No. (59)</t>
  </si>
  <si>
    <t>جدول رقم (60)</t>
  </si>
  <si>
    <t>Table No. (60)</t>
  </si>
  <si>
    <t>جدول رقم (61)</t>
  </si>
  <si>
    <t>Table No. (61)</t>
  </si>
  <si>
    <t>جدول رقم (62)</t>
  </si>
  <si>
    <t>Table No. (62)</t>
  </si>
  <si>
    <t>جدول رقم (63)</t>
  </si>
  <si>
    <t>Table No. (63)</t>
  </si>
  <si>
    <t>جدول رقم (64)</t>
  </si>
  <si>
    <t>Table No. (64)</t>
  </si>
  <si>
    <t>جدول رقم (65)</t>
  </si>
  <si>
    <t>Table No. (65)</t>
  </si>
  <si>
    <t>جدول رقم (66)</t>
  </si>
  <si>
    <t>Table No. (66)</t>
  </si>
  <si>
    <t>Table No. (116)</t>
  </si>
  <si>
    <t>جدول رقم (116)</t>
  </si>
  <si>
    <t>Table No. (115)</t>
  </si>
  <si>
    <t>جدول رقم (115)</t>
  </si>
  <si>
    <t>جدول رقم (67)</t>
  </si>
  <si>
    <t>Table No. (67)</t>
  </si>
  <si>
    <t>جدول رقم (68)</t>
  </si>
  <si>
    <t>Table No. (68)</t>
  </si>
  <si>
    <t xml:space="preserve">Government Company / Corporation </t>
  </si>
  <si>
    <t xml:space="preserve">Government Company / Corporation  </t>
  </si>
  <si>
    <t>جدول رقم (69)</t>
  </si>
  <si>
    <t>Table No. (69)</t>
  </si>
  <si>
    <t>جدول رقم (70)</t>
  </si>
  <si>
    <t>Table No. (70)</t>
  </si>
  <si>
    <t>جدول رقم (71)</t>
  </si>
  <si>
    <t>Table No. (71)</t>
  </si>
  <si>
    <t>جدول رقم (72)</t>
  </si>
  <si>
    <t>Table No. (72)</t>
  </si>
  <si>
    <t>جدول رقم (73)</t>
  </si>
  <si>
    <t>Table No. (73)</t>
  </si>
  <si>
    <t>جدول رقم (74)</t>
  </si>
  <si>
    <t>Table No. (74)</t>
  </si>
  <si>
    <t>جدول رقم (75)</t>
  </si>
  <si>
    <t>Table No. (75)</t>
  </si>
  <si>
    <t>Table No. (77)</t>
  </si>
  <si>
    <t>جدول رقم (78)</t>
  </si>
  <si>
    <t>Table No. (78)</t>
  </si>
  <si>
    <t>جدول رقم (79)</t>
  </si>
  <si>
    <t>جدول رقم (80)</t>
  </si>
  <si>
    <t>Table No. (80)</t>
  </si>
  <si>
    <t>جدول رقم (81)</t>
  </si>
  <si>
    <t>Table No. (81)</t>
  </si>
  <si>
    <t>جدول رقم (83)</t>
  </si>
  <si>
    <t>Table No. (83)</t>
  </si>
  <si>
    <t>جدول رقم (84)</t>
  </si>
  <si>
    <t>Table No. (84)</t>
  </si>
  <si>
    <t>Table No. (85)</t>
  </si>
  <si>
    <t>جدول رقم (85)</t>
  </si>
  <si>
    <t>جدول رقم (86)</t>
  </si>
  <si>
    <t>Table No. (86)</t>
  </si>
  <si>
    <t>جدول رقم (87)</t>
  </si>
  <si>
    <t>Table No. (87)</t>
  </si>
  <si>
    <t>جدول رقم (88)</t>
  </si>
  <si>
    <t>Table No. (88)</t>
  </si>
  <si>
    <t>جدول رقم (12)</t>
  </si>
  <si>
    <t>Table No (12)</t>
  </si>
  <si>
    <t>Table No (13)</t>
  </si>
  <si>
    <t>Table No (14)</t>
  </si>
  <si>
    <t>Table No (15)</t>
  </si>
  <si>
    <t>جدول رقم (46)</t>
  </si>
  <si>
    <t>Table No. (46)</t>
  </si>
  <si>
    <t>جدول رقم (48)</t>
  </si>
  <si>
    <t>Table No. (48)</t>
  </si>
  <si>
    <t>جدول رقم (49)</t>
  </si>
  <si>
    <t>Table No. (49)</t>
  </si>
  <si>
    <t>جدول رقم (82)</t>
  </si>
  <si>
    <t>Table No. (82)</t>
  </si>
  <si>
    <t>Table No. (91)</t>
  </si>
  <si>
    <t>جدول رقم (91)</t>
  </si>
  <si>
    <t>جدول رقم (90)</t>
  </si>
  <si>
    <t>Table No. (90)</t>
  </si>
  <si>
    <t>جدول رقم (89)</t>
  </si>
  <si>
    <t>Table No. (89)</t>
  </si>
  <si>
    <t>Table No. (94)</t>
  </si>
  <si>
    <t>جدول رقم (94)</t>
  </si>
  <si>
    <t>Table No. (93)</t>
  </si>
  <si>
    <t>جدول رقم (93)</t>
  </si>
  <si>
    <t>جدول رقم (92)</t>
  </si>
  <si>
    <t>Table No. (92)</t>
  </si>
  <si>
    <t>جدول رقم (95)</t>
  </si>
  <si>
    <t>Table No. (95)</t>
  </si>
  <si>
    <t>جدول رقم (96)</t>
  </si>
  <si>
    <t>Table No. (96)</t>
  </si>
  <si>
    <t>Table No. (97)</t>
  </si>
  <si>
    <t>جدول رقم (97)</t>
  </si>
  <si>
    <t>Table No (16)</t>
  </si>
  <si>
    <t>Al Daayen</t>
  </si>
  <si>
    <t>Qatari</t>
  </si>
  <si>
    <t>Non-Qatari</t>
  </si>
  <si>
    <t xml:space="preserve"> Employment Status</t>
  </si>
  <si>
    <t>Not including persons seeking work for the first time</t>
  </si>
  <si>
    <t xml:space="preserve">Government Company/ Corporation   </t>
  </si>
  <si>
    <t xml:space="preserve">Government Company/Corporation  </t>
  </si>
  <si>
    <t xml:space="preserve">                            Employment Status
Occupation </t>
  </si>
  <si>
    <t xml:space="preserve">                             Employment Status
Occupation </t>
  </si>
  <si>
    <t xml:space="preserve">Government Company/Corporation </t>
  </si>
  <si>
    <t>Attended</t>
  </si>
  <si>
    <t>Not Attended</t>
  </si>
  <si>
    <t>No. of Repetition Males</t>
  </si>
  <si>
    <t>No. of Repetition Females</t>
  </si>
  <si>
    <t xml:space="preserve">University and above </t>
  </si>
  <si>
    <t>جدول رقم (99)</t>
  </si>
  <si>
    <t>Table No. (99)</t>
  </si>
  <si>
    <t>جدول رقم (98)</t>
  </si>
  <si>
    <t>Table No. (98)</t>
  </si>
  <si>
    <t>جدول رقم (103)</t>
  </si>
  <si>
    <t>Table No. (103)</t>
  </si>
  <si>
    <t>جدول رقم (76)</t>
  </si>
  <si>
    <t>Table No. (76)</t>
  </si>
  <si>
    <r>
      <t xml:space="preserve">متوسط الأجر الشهري
 </t>
    </r>
    <r>
      <rPr>
        <sz val="10"/>
        <rFont val="Arial"/>
        <family val="2"/>
      </rPr>
      <t>Monthly</t>
    </r>
    <r>
      <rPr>
        <b/>
        <sz val="10"/>
        <rFont val="Arial"/>
        <family val="2"/>
      </rPr>
      <t xml:space="preserve"> </t>
    </r>
    <r>
      <rPr>
        <sz val="10"/>
        <rFont val="Arial"/>
        <family val="2"/>
      </rPr>
      <t xml:space="preserve">Average Wage </t>
    </r>
  </si>
  <si>
    <r>
      <t xml:space="preserve">متوسط الأجر الشهري
</t>
    </r>
    <r>
      <rPr>
        <sz val="10"/>
        <rFont val="Arial"/>
        <family val="2"/>
      </rPr>
      <t>Monthly Average Wage</t>
    </r>
  </si>
  <si>
    <t>المشتغلون بأجر هم الذين تكون حالتهم العملية = يعمل بأجر</t>
  </si>
  <si>
    <t>جدول رقم (104)</t>
  </si>
  <si>
    <t>Table No. (104)</t>
  </si>
  <si>
    <t>جدول رقم (106)</t>
  </si>
  <si>
    <t>Table No. (106)</t>
  </si>
  <si>
    <t>جدول رقم (108)</t>
  </si>
  <si>
    <t>Table No. (108)</t>
  </si>
  <si>
    <t>التحق</t>
  </si>
  <si>
    <t>لم يلتحق</t>
  </si>
  <si>
    <t>جدول رقم (109)</t>
  </si>
  <si>
    <t>Table No. (109)</t>
  </si>
  <si>
    <t>لغـة انجليزية</t>
  </si>
  <si>
    <t>حاسب آلــى</t>
  </si>
  <si>
    <t>English Language</t>
  </si>
  <si>
    <t>Computer</t>
  </si>
  <si>
    <t>Total Repetitions</t>
  </si>
  <si>
    <t>Total Persons</t>
  </si>
  <si>
    <t>عدد تكرارات الذكور</t>
  </si>
  <si>
    <t>عدد تكرارات الإناث</t>
  </si>
  <si>
    <t xml:space="preserve">                                  الحالة العملية
المهنــــة </t>
  </si>
  <si>
    <t xml:space="preserve">                                            الحالة العملية
النشاط الاقتصادي </t>
  </si>
  <si>
    <t xml:space="preserve">                                      القطـــاع
المهنة </t>
  </si>
  <si>
    <t xml:space="preserve">                                      Sector
Economic Activity </t>
  </si>
  <si>
    <t>جدول رقم (1)</t>
  </si>
  <si>
    <t>Table No. (1)</t>
  </si>
  <si>
    <t>جدول رقم (5)</t>
  </si>
  <si>
    <t>Table No (9)</t>
  </si>
  <si>
    <t>Table No (10)</t>
  </si>
  <si>
    <t>Table No (11)</t>
  </si>
  <si>
    <t>No. of repetition Total</t>
  </si>
  <si>
    <t>جدول رقم (110)</t>
  </si>
  <si>
    <t>Table No. (110)</t>
  </si>
  <si>
    <t>جدول رقم (111)</t>
  </si>
  <si>
    <t>Table No. (111)</t>
  </si>
  <si>
    <t>01 - 06</t>
  </si>
  <si>
    <t>07 - 12</t>
  </si>
  <si>
    <t>13 +</t>
  </si>
  <si>
    <t>جدول رقم (112)</t>
  </si>
  <si>
    <t>Table No. (112)</t>
  </si>
  <si>
    <t>Table No. (79)</t>
  </si>
  <si>
    <t>Repetition : Means every person has a maximum of three choices</t>
  </si>
  <si>
    <t>No. Of Repetition Males</t>
  </si>
  <si>
    <t>No. Of Repetition Females</t>
  </si>
  <si>
    <t>Not including perosns seeking work for the first time</t>
  </si>
  <si>
    <t>قلة فرص العمل</t>
  </si>
  <si>
    <t>نقص الخبرة</t>
  </si>
  <si>
    <t>قلة الأجر</t>
  </si>
  <si>
    <t>البحث عن عمل أفضل</t>
  </si>
  <si>
    <t>عدم وجود العمل المناسب</t>
  </si>
  <si>
    <t>عدم وجود مؤهلات علمية مناسبة</t>
  </si>
  <si>
    <t>أخــــرى</t>
  </si>
  <si>
    <t>Lack Of Job Opportunities</t>
  </si>
  <si>
    <t>Lack Of Experiance</t>
  </si>
  <si>
    <t>Low Wage</t>
  </si>
  <si>
    <t>Search For A Better Job</t>
  </si>
  <si>
    <t>Lack Of Suitable Work</t>
  </si>
  <si>
    <t>Lack Of Adequate Academic Qualifications</t>
  </si>
  <si>
    <t>جدول رقم (113)</t>
  </si>
  <si>
    <t>عـــــــــــرض عليهم</t>
  </si>
  <si>
    <t>لم يعـــــرض عليهم</t>
  </si>
  <si>
    <t>Offered</t>
  </si>
  <si>
    <t>Not Offered</t>
  </si>
  <si>
    <t>جدول رقم (114)</t>
  </si>
  <si>
    <t>Table No. (114)</t>
  </si>
  <si>
    <t>Table No. (113)</t>
  </si>
  <si>
    <t>راغـــــــــــــــــــــــب</t>
  </si>
  <si>
    <t>غير راغـــــــــــــــــب</t>
  </si>
  <si>
    <t>Willing</t>
  </si>
  <si>
    <t>Not Willing</t>
  </si>
  <si>
    <t>قلة الأجـــــر</t>
  </si>
  <si>
    <t>ساعات الــدوام</t>
  </si>
  <si>
    <t>Hours Of Work</t>
  </si>
  <si>
    <t>Registration At The Labour Dept.</t>
  </si>
  <si>
    <t>Application To Employers</t>
  </si>
  <si>
    <t>Contact With Relatives And Friends</t>
  </si>
  <si>
    <t>Advertising In Daily Newspapers</t>
  </si>
  <si>
    <t>Manufacturing</t>
  </si>
  <si>
    <t>Construction</t>
  </si>
  <si>
    <t>Education</t>
  </si>
  <si>
    <t>M.A / M.Sc.</t>
  </si>
  <si>
    <t>Ph.D.</t>
  </si>
  <si>
    <t>Other Methods</t>
  </si>
  <si>
    <t>التسجيل فى إدارة العمل</t>
  </si>
  <si>
    <t>متابعة المكتب الذى سجل فيه سابقا</t>
  </si>
  <si>
    <t>التقدم بطلب لأرباب العمل</t>
  </si>
  <si>
    <t>الإتصال بالأقارب والمعارف</t>
  </si>
  <si>
    <t>الإعلان بالصحف</t>
  </si>
  <si>
    <t>إجراءات أخرى</t>
  </si>
  <si>
    <t>مجموع التكرارات</t>
  </si>
  <si>
    <t>مجموع الأفراد</t>
  </si>
  <si>
    <t>Total of Repetitions</t>
  </si>
  <si>
    <t>Total of Persons</t>
  </si>
  <si>
    <t>التكرار : يعنى ان لكل فرد ثلاثة اختيارات كحد أعلى</t>
  </si>
  <si>
    <t>البحث عن عمل يشمل العمل بأجر أو العمل لحسابه</t>
  </si>
  <si>
    <t>السكان الإناث (15 سنة فأكثر)</t>
  </si>
  <si>
    <t>Female Population (15 Years &amp; above)</t>
  </si>
  <si>
    <t>السكان الذكور (15 سنة فأكثر)</t>
  </si>
  <si>
    <t>Male Population (15 Years &amp; above)</t>
  </si>
  <si>
    <t>جدول رقم (25)</t>
  </si>
  <si>
    <t>Table No. (25)</t>
  </si>
  <si>
    <t>Table No. (58)</t>
  </si>
  <si>
    <t>جدول رقم (58)</t>
  </si>
  <si>
    <t>لا يشمل المتعطلات اللاتي لم يسبق لهن العمل</t>
  </si>
  <si>
    <t>Repetition : Means every person has a maximum of three choice</t>
  </si>
  <si>
    <t>عدد تكرار الذكور</t>
  </si>
  <si>
    <t>عدد تكرار الإناث</t>
  </si>
  <si>
    <t>No. Of Repetition Total</t>
  </si>
  <si>
    <t>جدول رقم (107)</t>
  </si>
  <si>
    <t>Table No. (107)</t>
  </si>
  <si>
    <t>جدول رقم (105)</t>
  </si>
  <si>
    <t>Table No. (105)</t>
  </si>
  <si>
    <t>Took Steps Last Month And Waiting For Reply</t>
  </si>
  <si>
    <t>Family Responsibilities</t>
  </si>
  <si>
    <t>Others</t>
  </si>
  <si>
    <t xml:space="preserve">                                          الحالة العملية
المهنــــة </t>
  </si>
  <si>
    <t xml:space="preserve">                                 Occupation
Economic Activity </t>
  </si>
  <si>
    <t xml:space="preserve">                                           القطاع
المهنــــة </t>
  </si>
  <si>
    <t xml:space="preserve">                                        Sector
Occupation </t>
  </si>
  <si>
    <t xml:space="preserve">                                          القطـــاع
النشاط الاقتصادي </t>
  </si>
  <si>
    <t xml:space="preserve">                                         Sector
Economic Activity </t>
  </si>
  <si>
    <t>اتخاذ إجراء قبل الشهر الماضى وفى انتظار النتيجة</t>
  </si>
  <si>
    <t>مسئوليات عائلية</t>
  </si>
  <si>
    <t>المجموع</t>
  </si>
  <si>
    <t>Total</t>
  </si>
  <si>
    <t>Females</t>
  </si>
  <si>
    <t>Males</t>
  </si>
  <si>
    <t>ذكور</t>
  </si>
  <si>
    <t>إناث</t>
  </si>
  <si>
    <t>الجنسية</t>
  </si>
  <si>
    <t>قطريون</t>
  </si>
  <si>
    <t>Economically Active</t>
  </si>
  <si>
    <t>غير قطريين</t>
  </si>
  <si>
    <t>جدول رقم (77)</t>
  </si>
  <si>
    <t>فئات العمر</t>
  </si>
  <si>
    <t>Age Groups</t>
  </si>
  <si>
    <t>19 - 15</t>
  </si>
  <si>
    <t>24 - 20</t>
  </si>
  <si>
    <t>29 - 25</t>
  </si>
  <si>
    <t>34 - 30</t>
  </si>
  <si>
    <t>39 - 35</t>
  </si>
  <si>
    <t>44 - 40</t>
  </si>
  <si>
    <t>49 - 45</t>
  </si>
  <si>
    <t>54 - 50</t>
  </si>
  <si>
    <t>59 - 55</t>
  </si>
  <si>
    <t>64 - 60</t>
  </si>
  <si>
    <t>65 +</t>
  </si>
  <si>
    <t>15 - 19</t>
  </si>
  <si>
    <t>20 - 24</t>
  </si>
  <si>
    <t>25 - 29</t>
  </si>
  <si>
    <t>30 - 34</t>
  </si>
  <si>
    <t>35 - 39</t>
  </si>
  <si>
    <t>40 - 44</t>
  </si>
  <si>
    <t>45 - 49</t>
  </si>
  <si>
    <t>50 - 54</t>
  </si>
  <si>
    <t>55 - 59</t>
  </si>
  <si>
    <t>60 - 64</t>
  </si>
  <si>
    <t>Illiterate</t>
  </si>
  <si>
    <r>
      <t>الحالة التعليمية</t>
    </r>
    <r>
      <rPr>
        <b/>
        <sz val="10"/>
        <rFont val="Arial"/>
        <family val="2"/>
      </rPr>
      <t xml:space="preserve"> Educational Status</t>
    </r>
  </si>
  <si>
    <r>
      <t xml:space="preserve">المجموع
</t>
    </r>
    <r>
      <rPr>
        <b/>
        <sz val="10"/>
        <rFont val="Arial"/>
        <family val="2"/>
      </rPr>
      <t>Total</t>
    </r>
  </si>
  <si>
    <r>
      <t xml:space="preserve">المجموع </t>
    </r>
    <r>
      <rPr>
        <b/>
        <sz val="10"/>
        <rFont val="Arial"/>
        <family val="2"/>
      </rPr>
      <t>Total</t>
    </r>
  </si>
  <si>
    <t xml:space="preserve">                              المهنة
النشاط الاقتصادي </t>
  </si>
  <si>
    <t>جدول رقم (4)</t>
  </si>
  <si>
    <t>Table No. (4)</t>
  </si>
  <si>
    <t>أسباب العمل</t>
  </si>
  <si>
    <t>Working Reasons</t>
  </si>
  <si>
    <t xml:space="preserve">السكان (15 سنة فأكثر) حسب العلاقة بقوة العمل وفئات العمــــر </t>
  </si>
  <si>
    <t xml:space="preserve">                                      المهنة
النشاط الاقتصادي </t>
  </si>
  <si>
    <t xml:space="preserve">                                   المهنة
النشاط الاقتصادي </t>
  </si>
  <si>
    <t xml:space="preserve">السكان الذكور (15 سنة فأكثر) حسب العلاقة بقوة العمل وفئات العمــــر </t>
  </si>
  <si>
    <t xml:space="preserve">السكان الإناث (15 سنة فأكثر) حسب العلاقة بقوة العمل وفئات العمــــر </t>
  </si>
  <si>
    <t>Male Population</t>
  </si>
  <si>
    <t>Female Population</t>
  </si>
  <si>
    <t>الزراعة  والحراجة وصيد الأسماك</t>
  </si>
  <si>
    <t>التعدين واستغلال المحاجر</t>
  </si>
  <si>
    <t>الصناعة التحويلية</t>
  </si>
  <si>
    <t>إمدادات الكهرباء والغاز والبخار وتكييف الهواء</t>
  </si>
  <si>
    <t>إمدادات المياه وأنشطة الصرف وإدارة النفايات ومعالجتها</t>
  </si>
  <si>
    <t>التشييد</t>
  </si>
  <si>
    <t>تجارة الجملة والتجزئة؛ إصلاح المركبات ذات المحركات والدراجات النارية</t>
  </si>
  <si>
    <t>النقل والتخزين</t>
  </si>
  <si>
    <t>أنشطة خدمات الإقامة والطعام</t>
  </si>
  <si>
    <t>المعلومات والاتصالات</t>
  </si>
  <si>
    <t>الأنشطة المالية وأنشطة التأمين</t>
  </si>
  <si>
    <t>الأنشطة العقارية</t>
  </si>
  <si>
    <t>الأنشطة المهنية والعلمية والتقنية</t>
  </si>
  <si>
    <t>أنشطة الخدمات الإدارية وخدمات الدعم</t>
  </si>
  <si>
    <t>الإدارة العامة والدفاع؛ والضمان الاجتماعي الإلزامي</t>
  </si>
  <si>
    <t>الأنشطة في مجال صحة الإنسان والعمل الاجتماعي</t>
  </si>
  <si>
    <t>الفنون والترفيه والتسلية</t>
  </si>
  <si>
    <t>أنشطة الخدمات الأخرى</t>
  </si>
  <si>
    <t>أنشطة الأُسَر المعيشية التي تستخدم أفراداً؛ وأنشطة الأُسَر المعيشية في إنتاج سلع وخدمات غير مميَّزة لاستعمالها الخاص</t>
  </si>
  <si>
    <t>أنشطة المنظمات والهيئات غير الخاضعة للولاية القضائية الوطنية</t>
  </si>
  <si>
    <t>Agriculture, forestry and 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</si>
  <si>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</si>
  <si>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</si>
  <si>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</si>
  <si>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</si>
  <si>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</si>
  <si>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</si>
  <si>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</si>
  <si>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</si>
  <si>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</si>
  <si>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</si>
  <si>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</si>
  <si>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</si>
  <si>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</si>
  <si>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</si>
  <si>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</si>
  <si>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</si>
  <si>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organizations and bodies</t>
  </si>
  <si>
    <t>غير ربحي</t>
  </si>
  <si>
    <t>Non profit</t>
  </si>
  <si>
    <t>ذكور Male</t>
  </si>
  <si>
    <t>اناث Female</t>
  </si>
  <si>
    <t>المديرون Managers</t>
  </si>
  <si>
    <t>الكتبة Clerks</t>
  </si>
  <si>
    <t xml:space="preserve">الفنيون Technicians </t>
  </si>
  <si>
    <t>العاملون في الخدمات والباعة Service Workers And Shop</t>
  </si>
  <si>
    <t>المهن العادية  Elementary Occupations</t>
  </si>
  <si>
    <t>العاملون في الحرف Craft  Workers</t>
  </si>
  <si>
    <t>التعليم Education</t>
  </si>
  <si>
    <t>النقل والتخزين Transportation and storage</t>
  </si>
  <si>
    <t>الصناعة التحويلية Manufacturing</t>
  </si>
  <si>
    <t>التشييد Construction</t>
  </si>
  <si>
    <t>القطريون Qataris</t>
  </si>
  <si>
    <t>التجارة  Trade</t>
  </si>
  <si>
    <t>أمي
Illiterate</t>
  </si>
  <si>
    <t>يقرأ ويكتب
Read &amp; Write</t>
  </si>
  <si>
    <t>إعدادية
 Preparatory</t>
  </si>
  <si>
    <t>ثانوية
.Secondary</t>
  </si>
  <si>
    <t>دبلوم أقل من الجامعة
Pre.U. Diploma</t>
  </si>
  <si>
    <t>جامعي فما فوق
University and above</t>
  </si>
  <si>
    <t>ابتدائية 
Primary</t>
  </si>
  <si>
    <t>إعدادية
Preparatory</t>
  </si>
  <si>
    <t>ثانوية 
Secondary</t>
  </si>
  <si>
    <t>دبلوم
Diploma</t>
  </si>
  <si>
    <t>الأنشطة العقارية Real estate activities</t>
  </si>
  <si>
    <t>أنشطة الأُسَر المعيشية التي تستخدم أفراداً Activities of households as employers</t>
  </si>
  <si>
    <t xml:space="preserve">الإدارة العامة   Public administration </t>
  </si>
  <si>
    <t>أنشطة الخدمات الإدارية   Administrative service activities</t>
  </si>
  <si>
    <t>النقل والتخزين Transportation &amp; storage</t>
  </si>
  <si>
    <t>التعدين واستغلال المحاجر Mining &amp; quarrying</t>
  </si>
  <si>
    <t>إمدادات الكهرباء والغاز والبخار وتكييف الهواء Electricity, gas, steam &amp; air conditioning supply</t>
  </si>
  <si>
    <t>أنشطة خدمات الإقامة والطعام Accommodation &amp; food service activities</t>
  </si>
  <si>
    <t>المعلومات والاتصالات Information &amp; communication</t>
  </si>
  <si>
    <t>الأنشطة المالية وأنشطة التأمين Financial &amp; insurance activities</t>
  </si>
  <si>
    <t>الأنشطة المهنية والعلمية والتقنية  Professional, scientific &amp; technical activities</t>
  </si>
  <si>
    <t>الأنشطة في مجال صحة الإنسان والعمل الاجتماعي Human health &amp; social work activities</t>
  </si>
  <si>
    <t>أنشطة المنظمات والهيئات غير الخاضعة للولاية القضائية الوطنية Activities of extraterritorial organizations &amp; bodies</t>
  </si>
  <si>
    <t>65+</t>
  </si>
  <si>
    <t>Table No. (5)</t>
  </si>
  <si>
    <t>Table No. (6)</t>
  </si>
  <si>
    <t>Table No. (8)</t>
  </si>
  <si>
    <t>Table No. (7)</t>
  </si>
  <si>
    <t>الدوحة
 Doha</t>
  </si>
  <si>
    <t>الريان
 Al Rayyan</t>
  </si>
  <si>
    <t>الوكرة
 Al Wakra</t>
  </si>
  <si>
    <t>الخور
 Al Khor</t>
  </si>
  <si>
    <t>أم صلال
 Umm Salal</t>
  </si>
  <si>
    <t>الشمال
Al Shamal</t>
  </si>
  <si>
    <t>الظعاين
Al Daayen</t>
  </si>
  <si>
    <t>الظعاين
 Al Daayen</t>
  </si>
  <si>
    <t>الشمال
 Al Shamal</t>
  </si>
  <si>
    <t>75+</t>
  </si>
  <si>
    <t xml:space="preserve">                                 Employment Status
  Economic Activity </t>
  </si>
  <si>
    <t xml:space="preserve">                                                     الحالة العملية
النشاط الاقتصادي </t>
  </si>
  <si>
    <t xml:space="preserve">                                   Occupation
Economic Activity </t>
  </si>
  <si>
    <t xml:space="preserve">                Educational Status
Occupation </t>
  </si>
  <si>
    <t xml:space="preserve">                                        Sector
Occupation </t>
  </si>
  <si>
    <t xml:space="preserve">                          Educational Status
Economic Activity </t>
  </si>
  <si>
    <t xml:space="preserve">                                الحالة التعليمية
النشاط الاقتصادي </t>
  </si>
  <si>
    <t xml:space="preserve">                               الحالة التعليمية
النشاط الاقتصادي </t>
  </si>
  <si>
    <t xml:space="preserve">                            الحالة التعليمية
النشاط الاقتصادي </t>
  </si>
  <si>
    <t xml:space="preserve">                            Age Group
Economic Activity </t>
  </si>
  <si>
    <t xml:space="preserve">                          فئات العمر
النشاط الاقتصادي </t>
  </si>
  <si>
    <t xml:space="preserve">                    Educational Status
Sector </t>
  </si>
  <si>
    <t xml:space="preserve">Diplomatic/International/ Regional </t>
  </si>
  <si>
    <t xml:space="preserve">                                  الحالة العملية
النشاط الاقتصادي </t>
  </si>
  <si>
    <t xml:space="preserve">                                         Employment Status
Economic Activity </t>
  </si>
  <si>
    <t xml:space="preserve">                                  Employment Status
Economic Activity </t>
  </si>
  <si>
    <t xml:space="preserve">                                   الحالة التعليمية
المهنــــة </t>
  </si>
  <si>
    <t xml:space="preserve">                                   Educational Status
   Occupation </t>
  </si>
  <si>
    <t xml:space="preserve">                         Employment Status
  Occupation </t>
  </si>
  <si>
    <t xml:space="preserve">                          Employment Status
  Occupation </t>
  </si>
  <si>
    <t xml:space="preserve">                                      Occupation
  Economic Activity </t>
  </si>
  <si>
    <t xml:space="preserve">                                 المهنة
النشاط الاقتصادي </t>
  </si>
  <si>
    <t xml:space="preserve">                                     Occupation
  Economic Activity </t>
  </si>
  <si>
    <t xml:space="preserve">                                المهنة
النشاط الاقتصادي </t>
  </si>
  <si>
    <t xml:space="preserve">                                        Occupation
    Economic Activity </t>
  </si>
  <si>
    <t xml:space="preserve">                    Educational Status
 Occupation </t>
  </si>
  <si>
    <t xml:space="preserve">                    Educational Status
 Sector </t>
  </si>
  <si>
    <t xml:space="preserve">                   Educational Status
            Sector </t>
  </si>
  <si>
    <t xml:space="preserve">                  Educational Status
Sector </t>
  </si>
  <si>
    <t xml:space="preserve">                            القطـــاع
المهنة </t>
  </si>
  <si>
    <t xml:space="preserve">                                      Sector
 Occupation </t>
  </si>
  <si>
    <t xml:space="preserve">                                  Sector
      Occupation </t>
  </si>
  <si>
    <t xml:space="preserve">                                   القطـــاع
المهنة </t>
  </si>
  <si>
    <t xml:space="preserve">                            Employment Status
   Occupation </t>
  </si>
  <si>
    <t xml:space="preserve">                                      Educational Status
      Occupation </t>
  </si>
  <si>
    <t xml:space="preserve">                                   Educational Status
    Occupation </t>
  </si>
  <si>
    <t xml:space="preserve">                                    Employment Status
 Economic Activity </t>
  </si>
  <si>
    <t xml:space="preserve">                                Employment Status
Occupation </t>
  </si>
  <si>
    <t xml:space="preserve">                         Educational Status
Economic Activity </t>
  </si>
  <si>
    <t xml:space="preserve">                           Educational Status
Economic Activity </t>
  </si>
  <si>
    <t>التعدين واستغلال المحاجرMining and quarrying</t>
  </si>
  <si>
    <t>الصناعة التحويليةManufacturing</t>
  </si>
  <si>
    <t>إمدادات الكهرباء والغاز والبخار وتكييف الهواءElectricity, gas, steam and air conditioning supply</t>
  </si>
  <si>
    <t>إمدادات المياه وأنشطة الصرف وإدارة النفايات ومعالجتهاWater supply; sewerage, waste management and remediation activities</t>
  </si>
  <si>
    <t>التشييدConstruction</t>
  </si>
  <si>
    <t>تجارة الجملة والتجزئة؛ إصلاح المركبات ذات المحركات والدراجات الناريةWholesale and retail trade; repair of motor vehicles and motorcycles</t>
  </si>
  <si>
    <t>النقل والتخزينTransportation and storage</t>
  </si>
  <si>
    <t>أنشطة خدمات الإقامة والطعامAccommodation and food service activities</t>
  </si>
  <si>
    <t>المعلومات والاتصالاتInformation and communication</t>
  </si>
  <si>
    <t>الأنشطة المالية وأنشطة التأمينFinancial and insurance activities</t>
  </si>
  <si>
    <t>الأنشطة العقاريةReal estate activities</t>
  </si>
  <si>
    <t>الأنشطة المهنية والعلمية والتقنيةProfessional, scientific and technical activities</t>
  </si>
  <si>
    <t xml:space="preserve">إدارة حكومية Government Department </t>
  </si>
  <si>
    <t xml:space="preserve">خاص Private </t>
  </si>
  <si>
    <t xml:space="preserve">أنشطة الخدمات الإدارية وخدمات الدعم Administrative and support service activities </t>
  </si>
  <si>
    <t>الأنشطة المهنية والعلمية والتقنية Professional, scientific and technical activities</t>
  </si>
  <si>
    <t xml:space="preserve">التعليم Education </t>
  </si>
  <si>
    <t>المعلومات والاتصالات Information and communication</t>
  </si>
  <si>
    <t>الأنشطة المالية وأنشطة التأمين Financial and insurance activities</t>
  </si>
  <si>
    <t>الزراعة  والحراجة وصيد الأسماك Agriculture, forestry and fishing</t>
  </si>
  <si>
    <t>الأنشطة في مجال صحة الإنسان والعمل الاجتماعي Human health and social work activities</t>
  </si>
  <si>
    <t>أنشطة خدمات الإقامة والطعام Accommodation and food service activities</t>
  </si>
  <si>
    <t xml:space="preserve">التعدين واستغلال المحاجر Mining and quarrying </t>
  </si>
  <si>
    <t xml:space="preserve">مؤسسة / شركة حكومية Government Company/Corporation  </t>
  </si>
  <si>
    <t>الزراعة والحراجة وصيد الأسماك</t>
  </si>
  <si>
    <t xml:space="preserve">تجارة الجملة والتجزئة؛ إصلاح المركبات ذات المحركات والدراجات النارية
</t>
  </si>
  <si>
    <t xml:space="preserve">Water supply; sewerage, waste management and remediation activities
</t>
  </si>
  <si>
    <t xml:space="preserve">Wholesale and retail trade; repair of motor vehicles and motorcycles
</t>
  </si>
  <si>
    <t>Follow-up With Office Where Registered</t>
  </si>
  <si>
    <t>1 - 6</t>
  </si>
  <si>
    <t>7 - 12</t>
  </si>
  <si>
    <t>مجموع الأفراد المتعطلون القطريون الحاصلون على الثانوية العامة والتحقوا بدورات تدريبية</t>
  </si>
  <si>
    <t>gender</t>
  </si>
  <si>
    <t>السكان والقوى العاملة حسب البلدية</t>
  </si>
  <si>
    <t>الذكور من السكان والقوى العاملة حسب البلدية</t>
  </si>
  <si>
    <t>الإناث من السكان والقوى العاملة حسب البلدية</t>
  </si>
  <si>
    <t>محو أمية</t>
  </si>
  <si>
    <t>جامعى</t>
  </si>
  <si>
    <t>دكتوراة</t>
  </si>
  <si>
    <t>Literacy</t>
  </si>
  <si>
    <t xml:space="preserve">University </t>
  </si>
  <si>
    <t xml:space="preserve">السكان (15 سنة فأكثر) حسب العلاقة بقوة العمل والجنسية والنوع </t>
  </si>
  <si>
    <r>
      <rPr>
        <b/>
        <sz val="12"/>
        <rFont val="Arial"/>
        <family val="2"/>
      </rPr>
      <t>المجموع</t>
    </r>
    <r>
      <rPr>
        <b/>
        <sz val="14"/>
        <rFont val="Arial"/>
        <family val="2"/>
      </rPr>
      <t xml:space="preserve"> </t>
    </r>
    <r>
      <rPr>
        <b/>
        <sz val="10"/>
        <rFont val="Arial"/>
        <family val="2"/>
      </rPr>
      <t>Total</t>
    </r>
  </si>
  <si>
    <t>مؤقت</t>
  </si>
  <si>
    <t>Temporary</t>
  </si>
  <si>
    <t>أخرى</t>
  </si>
  <si>
    <t>Other</t>
  </si>
  <si>
    <t>النسبة</t>
  </si>
  <si>
    <t>Percentage</t>
  </si>
  <si>
    <t>Where :</t>
  </si>
  <si>
    <t>حيث</t>
  </si>
  <si>
    <t>LF</t>
  </si>
  <si>
    <t xml:space="preserve">  =   </t>
  </si>
  <si>
    <t>Y</t>
  </si>
  <si>
    <t>× 100</t>
  </si>
  <si>
    <t xml:space="preserve">It is calculated as follows: </t>
  </si>
  <si>
    <t>ويحسب كما يلي:</t>
  </si>
  <si>
    <t>percentage of the current economically active population in age group (15-24 years)  of the total number of labor force</t>
  </si>
  <si>
    <t>عدد الافراد العاملين في الفئة العمرية 15 إلى 24 منسوباً إلى إجمالي عدد القوى العاملة بالمئة.</t>
  </si>
  <si>
    <t>6- Percentage of youth in labor force</t>
  </si>
  <si>
    <t>6- نسبة الشباب في قوة العمل</t>
  </si>
  <si>
    <t>E</t>
  </si>
  <si>
    <t>(Pop - E)</t>
  </si>
  <si>
    <t>5- Economic dependency ratio</t>
  </si>
  <si>
    <t>Percentage of employed persons of the labor force.</t>
  </si>
  <si>
    <t xml:space="preserve">هو نسبة المشتغلين إلى القوى العاملة من السكان. </t>
  </si>
  <si>
    <t>4- Employment rate</t>
  </si>
  <si>
    <t>U</t>
  </si>
  <si>
    <t>Percentage of unemployed of the labor force .</t>
  </si>
  <si>
    <t>هو نسبة المتعطلين عن العمل إلى القوى العاملة</t>
  </si>
  <si>
    <t>2- Unemployment rate</t>
  </si>
  <si>
    <t>2- معدل البطالة</t>
  </si>
  <si>
    <t>=</t>
  </si>
  <si>
    <t>percentage of the current economically active population, i.e. the labor force, of the population in working age .</t>
  </si>
  <si>
    <t xml:space="preserve">هو نسبة السكان الناشطين حالياً أي القوى العاملة، إلى السكان في سن العمل. </t>
  </si>
  <si>
    <t xml:space="preserve">اشتملت هذه النشــرة على عدد من المؤشرات فيما يلي نعرض تعريفاً مختصراً لكل منها :-  </t>
  </si>
  <si>
    <t>Indicators</t>
  </si>
  <si>
    <t>Study of the relation between occupation and education specialization.</t>
  </si>
  <si>
    <t>دراسة العلاقة بين المهنة والتخصص التعليمي.</t>
  </si>
  <si>
    <t>Estimate labor force size in the State of Qatar.</t>
  </si>
  <si>
    <t>تقدير حجم قوة العمل في دولة قطر.</t>
  </si>
  <si>
    <t>Survey objectives</t>
  </si>
  <si>
    <t>Survey description</t>
  </si>
  <si>
    <t>الاجمالي</t>
  </si>
  <si>
    <t>Large collective households</t>
  </si>
  <si>
    <t>الأسر الجماعية الكبيرة</t>
  </si>
  <si>
    <t>Small collective households</t>
  </si>
  <si>
    <t>الأسر الجماعية الصغيرة</t>
  </si>
  <si>
    <t>Non-Qatari households</t>
  </si>
  <si>
    <t>الأسر غير القطرية</t>
  </si>
  <si>
    <t>Qatari households</t>
  </si>
  <si>
    <t xml:space="preserve">الأسر القطرية </t>
  </si>
  <si>
    <t>Particular</t>
  </si>
  <si>
    <t>العينة Sample</t>
  </si>
  <si>
    <t>القوائم Lists</t>
  </si>
  <si>
    <t xml:space="preserve">البيان </t>
  </si>
  <si>
    <t>and small and large collective households</t>
  </si>
  <si>
    <t xml:space="preserve">The final sample of Qatari, non-Qatari households </t>
  </si>
  <si>
    <t>في الأسر الجماعية الصغيرة والكبيرة</t>
  </si>
  <si>
    <t>العينة النهائية للأسر القطرية وغير القطرية والأفراد</t>
  </si>
  <si>
    <t xml:space="preserve">4- Non-Qatari large collective households (7 persons or more).  </t>
  </si>
  <si>
    <t>3- Non-Qatari small collective households (2 – 6 persons).</t>
  </si>
  <si>
    <t>2- Non-Qatari regular (non-collective) households</t>
  </si>
  <si>
    <t>1- Qatari households.</t>
  </si>
  <si>
    <t>تنفيذ المســح</t>
  </si>
  <si>
    <t>Economically Inactive Population (15 Years &amp; above) by Nationality , gender &amp; Marital Status</t>
  </si>
  <si>
    <t>Economically Inactive Population (15 Years &amp; above) by Nationality , gender &amp; Age Group</t>
  </si>
  <si>
    <t>Economically Inactive Population (15 Years &amp; above) by Nationality , gender &amp; Educational Status</t>
  </si>
  <si>
    <t>113</t>
  </si>
  <si>
    <t>Unemployed Qataris (15 Years &amp; above) by gender and Willingness to Work in Private Sector</t>
  </si>
  <si>
    <t>112</t>
  </si>
  <si>
    <t>Unemployed (15 Years &amp; above) by Nationality , gender &amp; Reasons of Unemploment</t>
  </si>
  <si>
    <t>Unemployed (15 Years &amp; above) by Nationality , gender &amp; Duration of Employment Search in Months</t>
  </si>
  <si>
    <t>Unemployed Qataris ( 15 Years And Above ) Less Than Secondary By gender And Readiness To Train For Craft Work</t>
  </si>
  <si>
    <t>Unemployed (15 Years &amp; above) by Nationality , gender &amp; Methods of Employment Search</t>
  </si>
  <si>
    <t>Unemployed (15 Years &amp; above) by Nationality , gender &amp; Age Groups</t>
  </si>
  <si>
    <t>Unemployed (15 Years &amp; above) by Nationality, gender &amp; Educational Status</t>
  </si>
  <si>
    <t>Economically Active Non-Qatari Population (15 Years &amp; above) by Sector &amp; Economic Activity</t>
  </si>
  <si>
    <t>Economically Active Non-Qatari Population (15 Years &amp; above) by Sector &amp; Occupation</t>
  </si>
  <si>
    <t>Economically Active Non-Qatari  Females (15 Years &amp; above) by Educational Status &amp; Sector</t>
  </si>
  <si>
    <t>Economically Active Non-Qatari Males (15 Years &amp; above) by Educational Status &amp; Sector</t>
  </si>
  <si>
    <t>Economically Active Non-Qatari Population (15 Years &amp; above) by Educational Status &amp; Sector</t>
  </si>
  <si>
    <t>Economically Active Non-Qatari Population (15 Years &amp; above) by Educational Status &amp; Occupation</t>
  </si>
  <si>
    <t>Economically Active Non-Qatari Population (15 Years &amp; above) by Occupation &amp; Economic Activity</t>
  </si>
  <si>
    <t>Economically Active Non-Qatari Population (15 Years &amp; above) by Employment Status &amp; Economic Activity</t>
  </si>
  <si>
    <t>Economically Active Non-Qatari Population (15 Years &amp; above) by Employment Status &amp; Occupation</t>
  </si>
  <si>
    <t>Economically Active Qatari Population (15 Years &amp; above) by Sector &amp; Economic Activity</t>
  </si>
  <si>
    <t>Economically Active Qatari Population (15 Years &amp; above) by Sector &amp; Occupation</t>
  </si>
  <si>
    <t>Economically Active Qatari Population (15 Years &amp; above) by Educational Status &amp; Occupation</t>
  </si>
  <si>
    <t>Economically Active Qatari Population (15 Years &amp; above) by Occupation &amp; Economic Activity</t>
  </si>
  <si>
    <t>Economically Active Qatari Population (15 Years &amp; above) by Employment Status &amp; Economic Activity</t>
  </si>
  <si>
    <t>Economically Active Qatari Population (15 Years &amp; above) by Employment Status &amp; Occupation</t>
  </si>
  <si>
    <t>Economically Active Population (15 Years &amp; above) by Educational Status &amp; Sector</t>
  </si>
  <si>
    <t>Economically Active Population (15 Years &amp; above) by Age Groups &amp; Economic Activity</t>
  </si>
  <si>
    <t>Economically Active Population (15 Years &amp; above) by Sector &amp; Economic Activity</t>
  </si>
  <si>
    <t>Economically Active Population (15 Years &amp; above) by Educational Status &amp; Economic Activity</t>
  </si>
  <si>
    <t>Economically Active Population (15 Years &amp; above) by Age Groups &amp; Occupation</t>
  </si>
  <si>
    <t>Economically Active Population (15 Years &amp; above) by Sector &amp; Occupation</t>
  </si>
  <si>
    <t>Economically Active Population (15 Years &amp; above) by Educational Status &amp; Occupation</t>
  </si>
  <si>
    <t>Economically Active Population (15 Years &amp; above) by Occupation &amp; Economic Activity</t>
  </si>
  <si>
    <t>Economically Active Population (15 Years &amp; above) by Employment Status &amp; Economic Activity</t>
  </si>
  <si>
    <t>Economically Active Population (15 Years &amp; above) by Employment Status &amp; Occupation</t>
  </si>
  <si>
    <t>Employed Persons (15 Years &amp; above) by Nationality , gender &amp; Stability at Work</t>
  </si>
  <si>
    <t>Employed Persons (15 Years &amp; above) and Average Work Hours by gender &amp; Sector</t>
  </si>
  <si>
    <t>Employed Persons (15 Years &amp; above) and Average Work Hours by gender &amp; Educational Status</t>
  </si>
  <si>
    <t>Employed Persons (15 Years &amp; above) and Average Work Hours by gender &amp; Economic Activity</t>
  </si>
  <si>
    <t>Employed Persons (15 Years &amp; above) and Average Work Hours by Nationality, gender &amp; Occupation</t>
  </si>
  <si>
    <t>Workers in Paid Employment (15 Years &amp; above) and Average Monthly Wage (Q.R.) by gender and Sector</t>
  </si>
  <si>
    <t>Economically Active Population (15 Years and above) by Nationality , gender &amp; Sector</t>
  </si>
  <si>
    <t>Economically Active Population (15 Years and above) by Nationality, gender &amp; Economic Activity</t>
  </si>
  <si>
    <t>Economically Active Population (15 Years and above) by Nationality, gender &amp; Educational Status</t>
  </si>
  <si>
    <t>Economically Active Population (15 Years and above) by Nationality , gender &amp; Age Group</t>
  </si>
  <si>
    <t>Economically Active Population (15 Years and above) by Nationality, gender &amp; Occupation</t>
  </si>
  <si>
    <t>Economically Active Population (15 Years and above) by Nationality, gender &amp; Employment Status</t>
  </si>
  <si>
    <t>Population (15 Years &amp; above) by Nationality , gender &amp; Marital Status</t>
  </si>
  <si>
    <t>Female Population (15 Years &amp; above) by Educational Status &amp; Age Groups</t>
  </si>
  <si>
    <t>Male Population (15 Years &amp; above) by Educational Status &amp; Age Groups</t>
  </si>
  <si>
    <t>Population (15 Years &amp; above) by Educational Status &amp; Age Groups</t>
  </si>
  <si>
    <t>Non-Qatari Population (15 Years &amp; above) by Educational Status &amp; Age Groups</t>
  </si>
  <si>
    <t xml:space="preserve"> الذكور القطريون (15 سنة فأكثر) حسب الحالة التعليمية وفئات العمر</t>
  </si>
  <si>
    <t>Qatari Population (15 Years &amp; above) by Educational Status &amp; Age Groups</t>
  </si>
  <si>
    <t>Population (15 Years &amp; above) by Relation to Labour Force and Age Groups</t>
  </si>
  <si>
    <t>السكان (15 سنة فأكثر) حسب العلاقة بقوة العمل وفئات العمر</t>
  </si>
  <si>
    <t>Population (15 Years &amp; above) by Relation to Labour Force, Nationality &amp; gender</t>
  </si>
  <si>
    <t>Tables</t>
  </si>
  <si>
    <t xml:space="preserve">الجداول  </t>
  </si>
  <si>
    <r>
      <t xml:space="preserve">المجموع
</t>
    </r>
    <r>
      <rPr>
        <b/>
        <sz val="8"/>
        <rFont val="Arial"/>
        <family val="2"/>
      </rPr>
      <t>Total</t>
    </r>
  </si>
  <si>
    <t>المجموع Total</t>
  </si>
  <si>
    <t>قطريون Qatari</t>
  </si>
  <si>
    <t>Years</t>
  </si>
  <si>
    <t>السنوات</t>
  </si>
  <si>
    <t>الخدمات
Services</t>
  </si>
  <si>
    <t>الصناعة
Industry</t>
  </si>
  <si>
    <t>الزراعة
Agriculture</t>
  </si>
  <si>
    <t>حصة الإناث في الوظائف المدفوعة الأجر في القطاع غير الزراعي</t>
  </si>
  <si>
    <r>
      <t xml:space="preserve">النسبة
</t>
    </r>
    <r>
      <rPr>
        <b/>
        <sz val="10"/>
        <rFont val="Arial"/>
        <family val="2"/>
      </rPr>
      <t>Percentage</t>
    </r>
  </si>
  <si>
    <t>نسبة الذين يعملون لحسابهم الخاص والذين يعملون لدى العائلة 
من إجمالي القوى العاملة</t>
  </si>
  <si>
    <t>معدل البطالة للشباب (15 -24 سنة) حسب الجنسية والنوع</t>
  </si>
  <si>
    <t>النوع</t>
  </si>
  <si>
    <t>المشتغلون (15 سنة فأكثر) ومتوسط ساعات العمل حسب الجنسية والنوع والمهنة</t>
  </si>
  <si>
    <t>المشتغلون (15 سنة فأكثر) ومتوسط ساعات العمل حسب النوع والحالة التعليمية</t>
  </si>
  <si>
    <t>المشتغلون (15 سنة فأكثر) ومتوسط ساعات العمل حسب النوع والقطاع</t>
  </si>
  <si>
    <t>المتعطلون (15 سنة فأكثر) حسب الجنسية والنوع والحالة التعليمية</t>
  </si>
  <si>
    <t xml:space="preserve">                الجنسية والنوع
الحالة التعليمية</t>
  </si>
  <si>
    <t>المتعطلون (15 سنة فأكثر) حسب الجنسية والنوع والفئات العمرية</t>
  </si>
  <si>
    <t>المتعطلون (15 سنة فأكثر) حسب الجنسية والنوع وإجراءات البحث عن عمل</t>
  </si>
  <si>
    <t>المتعطلون القطريون ( 15 سنة فأكثر ) الحاصلون على الثانوية الذين التحقوا بدورات تدريبية 
حسب النوع ونوع الدورة</t>
  </si>
  <si>
    <t>المتعطلون القطريون ( 15 سنة فأكثر ) دون الثانوية حسب النوع واستعدادهم للتدريب فى المجال الحرفى</t>
  </si>
  <si>
    <t>المتعطلون ( 15 سنة فأكثر ) حسب الجنسية والنوع ومدة البحث عن العمل بالشهور</t>
  </si>
  <si>
    <t xml:space="preserve">                الجنسية والنوع
مدة البحث عن 
العمل بالشهور</t>
  </si>
  <si>
    <t>المتعطلون ( 15 سنة فأكثر ) حسب الجنسية والنوع وأسباب التعطل</t>
  </si>
  <si>
    <t>المتعطلون القطريون ( 15 سنة فأكثر ) حسب النوع والحصول على عرض للعمل بالقطاع الخاص</t>
  </si>
  <si>
    <t xml:space="preserve">                                   النوع
العرض للعمل
فى القطاع الخاص </t>
  </si>
  <si>
    <t>المتعطلون القطريون ( 15 سنة فأكثر ) حسب النوع والرغبة للعمل فى القطاع الخاص</t>
  </si>
  <si>
    <t xml:space="preserve">                                     النوع
الرغبة للعمل 
فى القطاع الخاص </t>
  </si>
  <si>
    <t xml:space="preserve">                 النـوع
الأسباب</t>
  </si>
  <si>
    <t xml:space="preserve">                    الجنسية والنوع
الحالة التعليمية</t>
  </si>
  <si>
    <t xml:space="preserve">                    الجنسية والنوع
فئات العمر</t>
  </si>
  <si>
    <t xml:space="preserve">                 الجنسية والنوع
الحالة الزواجية</t>
  </si>
  <si>
    <t>المشتغلون بأجر (15 سنة فأكثر) ومتوسط الأجر الشهري (بالريال القطري)  حسب النوع والمهنة</t>
  </si>
  <si>
    <t>المشتغلون بأجر (15 سنة فأكثر) ومتوسط الأجر الشهري (بالريال القطري) حسب النوع والحالة التعليمية</t>
  </si>
  <si>
    <t>المشتغلون بأجر (15 سنة فأكثر) ومتوسط الأجر الشهري (بالريال القطري) حسب النوع والقطاع</t>
  </si>
  <si>
    <t>المتعطلون القطريون (15 سنة فأكثر) حسب النوع والرغبة للعمل في القطاع الخاص</t>
  </si>
  <si>
    <t>السكان (15 سنة فأكثر) حسب العلاقة بقوة العمل والجنسية والنوع</t>
  </si>
  <si>
    <t>السكان (15 سنة فأكثر) حسب الجنسية والنوع والحالة الزواجية</t>
  </si>
  <si>
    <t>المتعطلون (15 سنة فأكثر) حسب الجنسية  والنوع وفئات العمر</t>
  </si>
  <si>
    <t>المتعطلون (15 سنة فأكثر) حسب الجنسية والنوع ومدة البحث عن العمل بالشهور</t>
  </si>
  <si>
    <t>المتعطلون (15 سنة فأكثر) حسب الجنسية والنوع وأسباب التعطل</t>
  </si>
  <si>
    <r>
      <t>Pop</t>
    </r>
    <r>
      <rPr>
        <vertAlign val="subscript"/>
        <sz val="10"/>
        <rFont val="Arial"/>
        <family val="2"/>
      </rPr>
      <t xml:space="preserve"> (15 years &amp;above)</t>
    </r>
  </si>
  <si>
    <t>3- نسبة العمالة للسكان</t>
  </si>
  <si>
    <t xml:space="preserve">3- Employment to population ratio </t>
  </si>
  <si>
    <t>Percentage of employed persons of the working-age population</t>
  </si>
  <si>
    <t>7- حصة الإناث في الوظائف المدفوعة الأجر في القطاع غير الزراعي</t>
  </si>
  <si>
    <t>The number of women in non-agricultural paid employment divided by the total number of persons in paid employment in the non-agricultural sector.</t>
  </si>
  <si>
    <t>1- معدل المشاركة الاقتصادية  *</t>
  </si>
  <si>
    <t>1- Paricipation rate *</t>
  </si>
  <si>
    <t>* المنقح</t>
  </si>
  <si>
    <t>* Refined</t>
  </si>
  <si>
    <t>المشتغلون (15 سنة فأكثر) حسب الجنسية والنوع والإستقرار في العمل</t>
  </si>
  <si>
    <t>المتعطلون القطريون ( 15 سنة فأكثر ) دون الثانوية حسب النوع واستعدادهم للتدريب فى المجال الحرفي</t>
  </si>
  <si>
    <t xml:space="preserve">           الجنسية والنوع
    السنوات</t>
  </si>
  <si>
    <t>إناث Female</t>
  </si>
  <si>
    <t xml:space="preserve">                                 النوع
مدى الإستعداد
للتدريب فى المجال الحرفي</t>
  </si>
  <si>
    <t xml:space="preserve">              الجنسية والنوع
    السنوات</t>
  </si>
  <si>
    <t>غير القطريين Non-Qataris</t>
  </si>
  <si>
    <t>غير قطريين Non-Qatari</t>
  </si>
  <si>
    <t>معدل المشاركة الاقتصادية للإناث القطريات (15 سنة فأكثر) حسب فئات العمر</t>
  </si>
  <si>
    <t>معدل المشاركة الاقتصادية للإناث (15 سنة فأكثر) حسب فئات العمر</t>
  </si>
  <si>
    <t>معدل المشاركة الاقتصادية لإجمالي السكان (15 سنة فأكثر) حسب فئات العمر</t>
  </si>
  <si>
    <t>نسبة العمالة لإجمالي السكان حسب النوع</t>
  </si>
  <si>
    <t>معدل البطالة (15 سنة فأكثر) حسب الجنسية والنوع</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</si>
  <si>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</si>
  <si>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</si>
  <si>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 xml:space="preserve">أنشطة المنظمات والهيئات غير الخاضعة للولاية القضائية الوطنية Activities of extraterritorial organizations and bodies </t>
  </si>
  <si>
    <t>إمدادات المياه وأنشطة الصرف وإدارة النفايات ومعالجتها Water supply; sewerage, waste management and remediation  activities</t>
  </si>
  <si>
    <t>أنشطة الخدمات الأخرى Other service activities</t>
  </si>
  <si>
    <t>إمدادات الكهرباء والغاز والبخار وتكييف الهواء Electricity, gas, steam and air conditioning supply</t>
  </si>
  <si>
    <t>الفنون والترفيه والتسلية Arts, entertainment and recreation</t>
  </si>
  <si>
    <t>الإدارة العامة والدفاع؛ والضمان الاجتماعي الإلزامي Public administration and defence; compulsory social security</t>
  </si>
  <si>
    <t>أنشطة الأُسَر المعيشية التي تستخدم أفراداً  Activities of households as employers</t>
  </si>
  <si>
    <t xml:space="preserve">تجارة الجملة والتجزئة Wholesale and retail trade </t>
  </si>
  <si>
    <t>المهن العادية Elementary Occupations</t>
  </si>
  <si>
    <t>العمال المهرة في الزراعة وصيد الأسماك Skilled Agricultural And Fishery Workers</t>
  </si>
  <si>
    <t>العاملون في الحرف وما إليها من المهن Craft And Related Trades Workers</t>
  </si>
  <si>
    <t>الفنيون والإختصاصيون المساعدون Technicians And Associate Professionals</t>
  </si>
  <si>
    <t>الإختصاصيون Professionals</t>
  </si>
  <si>
    <t>المشرعون وموظفو الإدارة العليا والمديرون Legislators, Senior Officials And Managers</t>
  </si>
  <si>
    <t>إبتدائية
Primary</t>
  </si>
  <si>
    <t>منزلي Domestic</t>
  </si>
  <si>
    <t>غير ربحي Non profit</t>
  </si>
  <si>
    <t xml:space="preserve">مختلط Mixed </t>
  </si>
  <si>
    <t xml:space="preserve">دبلوماسي / دولي / اقليمي </t>
  </si>
  <si>
    <t>مشغلو الآلات والمعدات Plant And Machine</t>
  </si>
  <si>
    <t>العمال المهرة في الزراعة وصيد الأسماك   Agricultural And Fishery Workers</t>
  </si>
  <si>
    <t xml:space="preserve">أمي </t>
  </si>
  <si>
    <t xml:space="preserve">دبلوماسي / دولي / إقليمي Diplomatic/International/Regional </t>
  </si>
  <si>
    <t>الإستقرار في العمل</t>
  </si>
  <si>
    <t>Definitions</t>
  </si>
  <si>
    <t xml:space="preserve">اشتملت هذه النشــرة على عدد من المصطلحات فيما يلي نعرض تعريفاً مختصراً لكل منها :-  </t>
  </si>
  <si>
    <t>This bulletin contains a number of terminologies. Underneath are brief definitions for each:</t>
  </si>
  <si>
    <t>1- السكان النشيطون اقتصاديا (القوى العاملة)</t>
  </si>
  <si>
    <t>1 - Economically active population (Labor Force)</t>
  </si>
  <si>
    <t xml:space="preserve">People in the working age including employed and unemployed </t>
  </si>
  <si>
    <t>2- المشتغلون:</t>
  </si>
  <si>
    <t>2 - Employed :</t>
  </si>
  <si>
    <t>All persons aged 15 years an above, who were during the week preceding the survey:</t>
  </si>
  <si>
    <t>أ-</t>
  </si>
  <si>
    <t>A- Perform a work for a wage, salary, profits or household gains, whether it was in cash or in kind.</t>
  </si>
  <si>
    <t>ب-</t>
  </si>
  <si>
    <t>B- Temporarily not employed, however, they are still have an official relation with their work</t>
  </si>
  <si>
    <t xml:space="preserve">3- العاملون بأجر: </t>
  </si>
  <si>
    <t>3 - Paid work :</t>
  </si>
  <si>
    <t>The persons who have work, whether they were working or temporarily not working, and performing their work in exchange for wage and salary, whether in cash or in kind.</t>
  </si>
  <si>
    <t xml:space="preserve">4-  العاملون لحسابهم: </t>
  </si>
  <si>
    <t>The persons who own a project, and work or temporarily do not work. Those persons are performing their work profits or household gains, whether in cash or in kind, through a commercial work, farm, contract to present services or other projects.</t>
  </si>
  <si>
    <t>5- المتعطلون :</t>
  </si>
  <si>
    <t>All persons aged 15 years and over who were, during the week preceding the survey, without work and were willing to work and looking seriously for work. There is a distinction between two kinds of unemployed persons:</t>
  </si>
  <si>
    <t>الزراعة  والحراجة وصيد الأسماكAgriculture, forestry and fishing</t>
  </si>
  <si>
    <t>أنشطة الخدمات الإدارية وخدمات الدعمAdministrative and support service activities</t>
  </si>
  <si>
    <t>الإدارة العامة والدفاع؛ والضمان الاجتماعي الإلزاميPublic administration and defence; compulsory social security</t>
  </si>
  <si>
    <t>التعليمEducation</t>
  </si>
  <si>
    <t>الأنشطة في مجال صحة الإنسان والعمل الاجتماعيHuman health and social work activities</t>
  </si>
  <si>
    <t>الفنون والترفيه والتسليةArts, entertainment and recreation</t>
  </si>
  <si>
    <t>أنشطة الخدمات الأخرىOther service activities</t>
  </si>
  <si>
    <t>أنشطة الأُسَر المعيشية التي تستخدم أفراداً؛ وأنشطة الأُسَر المعيشية في إنتاج سلع وخدمات غير مميَّزة لاستعمالها الخاصActivities of households as employers; undifferentiated goods- and services-producing activities of households for own use</t>
  </si>
  <si>
    <t>أنشطة المنظمات والهيئات غير الخاضعة للولاية القضائية الوطنيةActivities of extraterritorial organizations and bodies</t>
  </si>
  <si>
    <t>Measuring employment and unemployment levels in the State of Qatar</t>
  </si>
  <si>
    <t>بناء قاعدة بيانات حديثة وتوفير كافة البيانات والمعلومات اللازمة للقيام بالدراسات</t>
  </si>
  <si>
    <t>Construction of updated database and make all data and information available for studies</t>
  </si>
  <si>
    <t>المتعطلون الذين يبحثون عن عمل للمرة الأولى: هم الأشخاص الذين لم يعملوا من قبل وكانوا خلال الأسبوع السابق للمسح يبحثون بنشاط عن عمل. يطلق على هؤلاء الأشخاص أيضاً تسمية "الداخلون الجدد".</t>
  </si>
  <si>
    <t>First time unemployed: They are the persons who never worked previously, and were during the week preceding the survey looking actively for work. Those are called “new comers” too</t>
  </si>
  <si>
    <t>المتعطلون الذين سبق لهم العمل: هم الأشخاص الذين لهم خبرة عمل سابقة وكانوا خلال الأسبوع السابق للمسح بدون عمل ويبحثون بنشاط عن عمل.</t>
  </si>
  <si>
    <t>Unemployed who previously worked: They are the persons with previous experience work and during the week preceding the survey were actively looking for work.</t>
  </si>
  <si>
    <t>LF : هو إجمالي عدد القوى العاملة  خلال سنة معينة.</t>
  </si>
  <si>
    <t xml:space="preserve">LF : Total number of labor force (Economically active) in a specific year. </t>
  </si>
  <si>
    <t xml:space="preserve">U : Total number of Unemployed person  in a specific year. </t>
  </si>
  <si>
    <t xml:space="preserve">LF : Total number of labor force (Economically active population) in a specific year. </t>
  </si>
  <si>
    <t>E : هو إجمالي عدد المشتغلين خلال سنة معينة.</t>
  </si>
  <si>
    <t xml:space="preserve">  عدد إجمالي السكان خلال سنة معينة : Pop</t>
  </si>
  <si>
    <t xml:space="preserve">Pop : Total number of population  in a specific year. </t>
  </si>
  <si>
    <t>E : إجمالي عدد المشتغلين خلال سنة معينة.</t>
  </si>
  <si>
    <t>Y: عدد السكان للفئة العمرية (15-24 ) سنة خلال سنة معينة</t>
  </si>
  <si>
    <t xml:space="preserve">Y: Number of population  in age group (15-24)years  in a specific year. </t>
  </si>
  <si>
    <t>أهــداف المســح</t>
  </si>
  <si>
    <t>المؤشـــرات</t>
  </si>
  <si>
    <t>تعــــاريف</t>
  </si>
  <si>
    <t>هم فئة السكان في سن العمل التي تضم العاملين الفعليين والعاطلين عن العمل</t>
  </si>
  <si>
    <t>يعود للأشخاص الذين لهم عمل ويعملون ولو لم يكونوا على رأس عملهم وقت المسح، لكنهم يؤدون عملهم، مقابل أجر أو راتب نقدي أو عيني.</t>
  </si>
  <si>
    <t>أ- يؤدون عملا من أجل الحصول على أجر أو راتب أو أرباح أو مكاسب عائلية سواء كان ذلك نقدا أو عينيا.</t>
  </si>
  <si>
    <t xml:space="preserve">ب- لا يعملون مؤقتا ولكن لهم ارتباط رسمي بعملهم. </t>
  </si>
  <si>
    <t xml:space="preserve">هو نسبة المشتغلين إلى السكان في سن العمل. </t>
  </si>
  <si>
    <t>LF : هو إجمالي عدد السكان النشيطين اقتصاديا (القوى العاملة)  خلال سنة معينة.</t>
  </si>
  <si>
    <t xml:space="preserve">E: All employed persons aged 15 years an above  in a specific year. </t>
  </si>
  <si>
    <t xml:space="preserve">LF : Total number of economically active (labor force ) in a specific year. </t>
  </si>
  <si>
    <t>This bulletin contains indicators underneath are brief definitions for each:</t>
  </si>
  <si>
    <t>5- نسبة الإعالة الاقتصادية</t>
  </si>
  <si>
    <t>LF : إجمالي عدد السكان النشيطين اقتصاديا (القوى العاملة)  خلال سنة معينة.</t>
  </si>
  <si>
    <t>7- Female share of paid jobs in non-agriculture sector</t>
  </si>
  <si>
    <t xml:space="preserve">LF : Total number of  economically active population (labor force) in a specific year. </t>
  </si>
  <si>
    <t>Number of non-employed(unemploed and inactive popuation) of the number of employed  .</t>
  </si>
  <si>
    <t>قياس مستوى الاستخدام والبطالة في دولة قطر</t>
  </si>
  <si>
    <t>المشتغلون بأجر (15 سنة فأكثر) ومتوسط الأجر الشهري (بالريال القطري) حسب النوع والنشاط الاقتصادي</t>
  </si>
  <si>
    <t>المشتغلون (15 سنة فأكثر) ومتوسط ساعات العمل حسب  النوع والنشاط الاقتصادي</t>
  </si>
  <si>
    <t>المشتغلون (15 سنة فأكثر) حسب الجنسية والنوع والاستقرار في العمل</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</si>
  <si>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</si>
  <si>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السكان النشيطون اقتصادياً (15 سنة فأكثر) حسب الجنسية والنوع والحالة العملية</t>
  </si>
  <si>
    <t>السكان النشيطون اقتصادياً (15 سنة فأكثر) حسب الجنسية والنوع والمهنة</t>
  </si>
  <si>
    <t>السكان النشيطون اقتصادياً (15 سنة فأكثر) حسب الجنسية والنوع وفئات العمر</t>
  </si>
  <si>
    <t>السكان النشيطون اقتصادياً (15 سنة فأكثر) حسب الجنسية والنوع والحالة التعليمية</t>
  </si>
  <si>
    <t>السكان النشيطون اقتصادياً (15 سنة فأكثر) حسب الجنسية والنوع والنشاط الاقتصادي</t>
  </si>
  <si>
    <t>السكان النشيطون اقتصادياً (15 سنة فأكثر) حسب الجنسية والنوع والقطاع</t>
  </si>
  <si>
    <t>السكان النشيطون اقتصادياً (15 سنة فأكثر) حسب الحالة العملية والمهنة</t>
  </si>
  <si>
    <t>الذكور النشيطون اقتصادياً (15 سنة فأكثر) حسب الحالة العملية والمهنة</t>
  </si>
  <si>
    <t>الإناث النشيطات اقتصادياً (15 سنة فأكثر) حسب الحالة العملية والمهنة</t>
  </si>
  <si>
    <t>السكان النشيطون اقتصادياً (15 سنة فأكثر) حسب الحالة العملية والنشاط الاقتصادي</t>
  </si>
  <si>
    <t>الذكور النشيطون اقتصادياً (15 سنة فأكثر) حسب الحالة العملية والنشاط الاقتصادي</t>
  </si>
  <si>
    <t>الإناث النشيطات اقتصادياً (15 سنة فأكثر) حسب الحالة العملية والنشاط الاقتصادي</t>
  </si>
  <si>
    <t>السكان النشيطون اقتصادياً (15 سنة فأكثر) حسب المهنة والنشاط الاقتصادي</t>
  </si>
  <si>
    <t>الذكور النشيطون اقتصادياً (15 سنة فأكثر) حسب المهنة والنشاط الاقتصادي</t>
  </si>
  <si>
    <t>الإناث النشيطات اقتصادياً (15 سنة فأكثر) حسب المهنة والنشاط الاقتصادي</t>
  </si>
  <si>
    <t>السكان النشيطون اقتصادياً (15 سنة فأكثر) حسب الحالة التعليمية والمهنة</t>
  </si>
  <si>
    <t>الذكور النشيطون اقتصادياً (15 سنة فأكثر) حسب الحالة التعليمية والمهنة</t>
  </si>
  <si>
    <t>الإناث النشيطات اقتصادياً (15 سنة فأكثر) حسب الحالة التعليمية والمهنة</t>
  </si>
  <si>
    <t>السكان النشيطون اقتصادياً (15 سنة فأكثر) حسب القطاع والمهنة</t>
  </si>
  <si>
    <t>الذكور النشيطون اقتصادياً (15 سنة فأكثر) حسب القطاع والمهنة</t>
  </si>
  <si>
    <t>الإناث النشيطات اقتصادياً (15 سنة فأكثر) حسب القطاع والمهنة</t>
  </si>
  <si>
    <t>السكان النشيطون اقتصادياً (15 سنة فأكثر) حسب فئات العمر والمهنة</t>
  </si>
  <si>
    <t>الذكور النشيطون اقتصادياً (15 سنة فأكثر) حسب فئات العمر والمهنة</t>
  </si>
  <si>
    <t>الإناث النشيطات اقتصادياً (15 سنة فأكثر) حسب فئات العمر والمهنة</t>
  </si>
  <si>
    <t>السكان النشيطون اقتصادياً (15 سنة فأكثر) حسب الحالة التعليمية والنشاط الاقتصادي</t>
  </si>
  <si>
    <t>الذكور النشيطون اقتصادياً (15 سنة فأكثر) حسب الحالة التعليمية والنشاط الاقتصادي</t>
  </si>
  <si>
    <t>الإناث النشيطات اقتصادياً (15 سنة فأكثر) حسب الحالة التعليمية والنشاط الاقتصادي</t>
  </si>
  <si>
    <t>السكان النشيطون اقتصادياً (15 سنة فأكثر) حسب القطاع  والنشاط الاقتصادي</t>
  </si>
  <si>
    <t>الذكور النشيطون اقتصادياً (15 سنة فأكثر) حسب القطاع  والنشاط الاقتصادي</t>
  </si>
  <si>
    <t>الإناث النشيطات اقتصادياً (15 سنة فأكثر) حسب القطاع  والنشاط الاقتصادي</t>
  </si>
  <si>
    <t>السكان النشيطون اقتصادياً (15 سنة فأكثر) حسب فئات العمر والنشاط الاقتصادي</t>
  </si>
  <si>
    <t>الذكور النشيطون اقتصادياً (15 سنة فأكثر) حسب فئات العمر والنشاط الاقتصادي</t>
  </si>
  <si>
    <t>الإناث النشيطات اقتصادياً (15 سنة فأكثر) حسب فئات العمر والنشاط الاقتصادي</t>
  </si>
  <si>
    <t>السكان النشيطون اقتصادياً (15 سنة فأكثر) حسب الحالة التعليمية والقطاع</t>
  </si>
  <si>
    <t>الذكور النشيطون اقتصادياً (15 سنة فأكثر) حسب الحالة التعليمية والقطاع</t>
  </si>
  <si>
    <t>الإناث النشيطات اقتصادياً (15 سنة فأكثر) حسب الحالة التعليمية والقطاع</t>
  </si>
  <si>
    <t>السكان القطريون النشيطون اقتصادياً (15 سنة فأكثر) حسب الحالة العملية والمهنة</t>
  </si>
  <si>
    <t>الذكور القطريون النشيطون اقتصادياً (15 سنة فأكثر) حسب الحالة العملية والمهنة</t>
  </si>
  <si>
    <t>الإناث القطريات النشيطات اقتصادياً (15 سنة فأكثر) حسب الحالة العملية والمهنة</t>
  </si>
  <si>
    <t>السكان القطريون النشيطون اقتصادياً (15 سنة فأكثر) حسب الحالة العملية والنشاط الاقتصادي</t>
  </si>
  <si>
    <t>الذكور القطريون النشيطون اقتصادياً (15 سنة فأكثر) حسب الحالة العملية والنشاط الاقتصادي</t>
  </si>
  <si>
    <t>الإناث القطريات النشيطات اقتصادياً (15 سنة فأكثر) حسب الحالة العملية والنشاط الاقتصادي</t>
  </si>
  <si>
    <t>السكان القطريون النشيطون اقتصادياً (15 سنة فأكثر) حسب المهنة والنشاط الاقتصادي</t>
  </si>
  <si>
    <t>الذكور القطريون النشيطون اقتصادياً (15 سنة فأكثر) حسب المهنة والنشاط الاقتصادي</t>
  </si>
  <si>
    <t>الإناث القطريات النشيطات اقتصادياً (15 سنة فأكثر) حسب المهنة والنشاط الاقتصادي</t>
  </si>
  <si>
    <t>السكان القطريون النشيطون اقتصادياً (15 سنة فأكثر) حسب الحالة التعليمية والمهنة</t>
  </si>
  <si>
    <t>الذكور القطريون النشيطون اقتصادياً (15 سنة فأكثر) حسب الحالة التعليمية والمهنة</t>
  </si>
  <si>
    <t>الإناث القطريات النشيطات اقتصادياً (15 سنة فأكثر) حسب الحالة التعليمية والمهنة</t>
  </si>
  <si>
    <t>السكان القطريون النشيطون اقتصادياً (15 سنة فأكثر) حسب القطاع والمهنة</t>
  </si>
  <si>
    <t>الذكور القطريون النشيطون اقتصادياً (15 سنة فأكثر) حسب القطاع والمهنة</t>
  </si>
  <si>
    <t>الإناث القطريات النشيطات اقتصادياً (15 سنة فأكثر) حسب القطاع والمهنة</t>
  </si>
  <si>
    <t>السكان القطريون النشيطون اقتصادياً (15 سنة فأكثر) حسب القطاع والنشاط الاقتصادي</t>
  </si>
  <si>
    <t>الذكور القطريون النشيطون اقتصادياً (15 سنة فأكثر) حسب القطاع والنشاط الاقتصادي</t>
  </si>
  <si>
    <t>الإناث القطريات النشيطات اقتصادياً (15 سنة فأكثر) حسب القطاع والنشاط الاقتصادي</t>
  </si>
  <si>
    <t>السكان غير القطريين النشيطين اقتصادياً (15 سنة فأكثر) حسب الحالة العملية والمهنة</t>
  </si>
  <si>
    <t>الذكور غير القطريين النشيطين اقتصادياً (15 سنة فأكثر) حسب الحالة العملية والمهنة</t>
  </si>
  <si>
    <t>الإناث غير القطريات النشيطات اقتصادياً (15 سنة فأكثر) حسب الحالة العملية والمهنة</t>
  </si>
  <si>
    <t>السكان غير القطريين النشيطين اقتصادياً (15 سنة فأكثر) حسب الحالة العملية والنشاط الاقتصادي</t>
  </si>
  <si>
    <t>الذكور غير القطريين النشيطين اقتصادياً (15 سنة فأكثر) حسب الحالة العملية والنشاط الاقتصادي</t>
  </si>
  <si>
    <t>الإناث غير القطريات النشيطات اقتصادياً (15 سنة فأكثر) حسب الحالة العملية والنشاط الاقتصادي</t>
  </si>
  <si>
    <t>السكان غير القطريين النشيطين اقتصادياً (15 سنة فأكثر) حسب المهنة والنشاط الاقتصادي</t>
  </si>
  <si>
    <t>الذكور غير القطريين النشيطين اقتصادياً (15 سنة فأكثر) حسب المهنة والنشاط الاقتصادي</t>
  </si>
  <si>
    <t>الإناث غير القطريات النشيطات اقتصادياً (15 سنة فأكثر) حسب المهنة والنشاط الاقتصادي</t>
  </si>
  <si>
    <t>السكان غير القطريين النشيطين اقتصادياً (15 سنة فأكثر) حسب الحالة التعليمية والمهنة</t>
  </si>
  <si>
    <t>الذكور غير القطريين النشيطين اقتصادياً (15 سنة فأكثر) حسب الحالة التعليمية والمهنة</t>
  </si>
  <si>
    <t>الإناث غير القطريات النشيطات اقتصادياً (15 سنة فأكثر) حسب الحالة التعليمية والمهنة</t>
  </si>
  <si>
    <t>السكان غير القطريين النشيطين اقتصادياً (15 سنة فأكثر) حسب الحالة التعليمية والقطاع</t>
  </si>
  <si>
    <t>الذكور غير القطريين النشيطين اقتصادياً (15 سنة فأكثر) حسب الحالة التعليمية والقطاع</t>
  </si>
  <si>
    <t>السكان غير القطريين النشيطين اقتصادياً (15 سنة فأكثر) حسب القطاع والمهنة</t>
  </si>
  <si>
    <t>الذكور غير القطريين النشيطين اقتصادياً (15 سنة فأكثر) حسب القطاع والمهنة</t>
  </si>
  <si>
    <t>الإناث غير القطريات النشيطات اقتصادياً (15 سنة فأكثر) حسب القطاع والمهنة</t>
  </si>
  <si>
    <t>السكان غير القطريين النشيطين اقتصادياً (15 سنة فأكثر) حسب القطاع والنشاط الاقتصادي</t>
  </si>
  <si>
    <t>الذكور غير القطريين النشيطين اقتصادياً (15 سنة فأكثر) حسب القطاع والنشاط الاقتصادي</t>
  </si>
  <si>
    <t>الإناث غير القطريات النشيطات اقتصادياً (15 سنة فأكثر) حسب القطاع والنشاط الاقتصادي</t>
  </si>
  <si>
    <t xml:space="preserve"> هم كافة الأشخاص البالغين 15 سنة فأكثر وكانوا يعملون خلال  الأسبوع السابق من المسح:</t>
  </si>
  <si>
    <t>توزيع قوة العمل حسب الخصائص المختلفة : فئات العمر – النوع – المستوى التعليمي – الحالة الزواجية – الحالة العملية – النشاط الاقتصادي – المهنة – القطاع ... إلخ.</t>
  </si>
  <si>
    <t>Distribution of labor force by different characteristics: Age groups, gender, educational level, marital status, employment status, economic activity, occupation, sector… etc.</t>
  </si>
  <si>
    <t>Study the population classified outside labor force by: age groups, gender, nationality, educational level, marital status, desire to work, reasons of abstaining from work and reasons for leaving previous work.</t>
  </si>
  <si>
    <t>معدل المشاركة الاقتصادية حسب الجنسية والنوع</t>
  </si>
  <si>
    <t>المشتغلون (15 سنة فأكثر) ومتوسط ساعات العمل حسب النوع والنشاط الاقتصادي</t>
  </si>
  <si>
    <t>النشاط الاقتصادي</t>
  </si>
  <si>
    <t>نسبة الإعالة الاقتصادية حسب النوع</t>
  </si>
  <si>
    <t>معدل المشاركة الاقتصادية للشباب (15- 24 سنة) حسب الجنسية والنوع</t>
  </si>
  <si>
    <t xml:space="preserve">السكان النشيطون اقتصادياً (15 سنة فأكثر) حسب الجنسية والنوع </t>
  </si>
  <si>
    <t xml:space="preserve">السكان النشيطون اقتصادياً (15 سنة فأكثر) حسب الجنسية والنوع والقطاع </t>
  </si>
  <si>
    <t xml:space="preserve">السكان النشيطون اقتصادياً (15 سنة فأكثر) حسب الجنسية والنوع والحالة التعليميـة </t>
  </si>
  <si>
    <t xml:space="preserve">السكان النشيطون اقتصادياً (15 سنة فأكثر) حسب الجنسية والنوع وفئات العمر </t>
  </si>
  <si>
    <t xml:space="preserve">السكان النشيطون اقتصادياً (15 سنة فأكثر) حسب الجنسية والنوع والمهنـــة </t>
  </si>
  <si>
    <t xml:space="preserve">السكان النشيطون اقتصادياً ( 15 سنة فأكثر ) حسب الجنسية والنوع والحالة العملية </t>
  </si>
  <si>
    <t>معدل المشاركة الاقتصادية للذكور القطريين (15 سنة فأكثر) حسب فئات العمر</t>
  </si>
  <si>
    <t xml:space="preserve">معدل المشاركة الاقتصادية  لإجمالي القطريين (15 سنة فأكثر) حسب فئات العمر </t>
  </si>
  <si>
    <t>معدل المشاركة الاقتصادية للذكور (15 سنة فأكثر) حسب فئات العمر</t>
  </si>
  <si>
    <t>المتعطلون (15 سنة فأكثر) الذين لم يتخذوا أي إجراء للبحث عن عمل حسب الجنسية  والنوع والسبب</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</si>
  <si>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</si>
  <si>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LABOR FORCE PARTICIPATION RATE ( LFPR)  BY NATIOANLITY &amp; GENDER</t>
  </si>
  <si>
    <t>ECONOMICALLY ACTIVE POPULATION (15 YEARS &amp; ABOVE) BY NATIONALITY &amp; GENDER</t>
  </si>
  <si>
    <t>ECONOMICALLY INACTIVE POPULATION (15 YEARS &amp; ABOVE) BY NATIONALITY &amp; GENDER</t>
  </si>
  <si>
    <t>EMPLOYMENT TO POPULATION RATIO BY GENDER</t>
  </si>
  <si>
    <t>EMPLOYMENT RATE BY NATIONALITY &amp; GENDER</t>
  </si>
  <si>
    <t>ECONOMIC DEPENDENCY RATIO BY GENDER</t>
  </si>
  <si>
    <t>متوسط الأجر الشهري بالريال القطري للمشتغلين بأجر (15 سنة فأكثر) 
حسب النوع ومؤشر المساواة بين الجنسين</t>
  </si>
  <si>
    <t>POPULATION &amp; LABOUR FORCE BY MUNICIPALITY</t>
  </si>
  <si>
    <t>MALE POPULATION AND LABOUR FORCE BY MUNICIPALITY</t>
  </si>
  <si>
    <t>FEMALE POPULATION AND LABOUR FORCE BY MUNICIPALITY</t>
  </si>
  <si>
    <t>POPULATION (15 YEARS AND ABOVE) BY RELATION TO LABOUR FORCE, 
NATIONALITY &amp; GENDER</t>
  </si>
  <si>
    <t>POPULATION (15 YEARS &amp; ABOVE) BY RELATION TO LABOUR FORCE
 &amp; AGE GROUPS</t>
  </si>
  <si>
    <t>MALE POPULATION (15 YEARS &amp; ABOVE) BY RELATION 
TO LABOUR FORCE &amp; AGE GROUPS</t>
  </si>
  <si>
    <t>FEMALE POPULATION (15 YEARS &amp; ABOVE) BY RELATION 
TO LABOUR FORCE &amp; AGE GROUPS</t>
  </si>
  <si>
    <t>QATARI POPULATION (15 YEARS &amp; ABOVE) BY EDUCATIONAL STATUS &amp; AGE GROUPS</t>
  </si>
  <si>
    <t>QATARI MALES (15 YEARS &amp; ABOVE) BY EDUCATIONAL STATUS &amp; AGE GROUPS</t>
  </si>
  <si>
    <t>QATARI FEMALES (15 YEARS &amp; ABOVE) BY EDUCATIONAL STATUS &amp; AGE GROUPS</t>
  </si>
  <si>
    <t>NON-QATARI POPULATION (15 YEARS &amp; ABOVE) BY EDUCATIONAL STATUS &amp; AGE GROUPS</t>
  </si>
  <si>
    <t>NON-QATARI MALES (15 YEARS &amp; ABOVE) BY EDUCATIONAL STATUS &amp; AGE GROUPS</t>
  </si>
  <si>
    <t>NON-QATARI FEMALES (15 YEARS &amp; ABOVE) BY EDUCATIONAL STATUS &amp; AGE GROUPS</t>
  </si>
  <si>
    <t>POPULATION (15 YEARS &amp; ABOVE) BY EDUCATIONAL STATUS &amp; AGE GROUPS</t>
  </si>
  <si>
    <t>MALE POPULATION (15 YEARS &amp; ABOVE) BY EDUCATIONAL STATUS &amp; AGE GROUPS</t>
  </si>
  <si>
    <t>FEMALE POPULATION (15 YEARS &amp; ABOVE) BY EDUCATIONAL STATUS &amp; AGE GROUPS</t>
  </si>
  <si>
    <t>POPULATION (15 YEARS &amp; ABOVE) BY NATIONALITY, GENDER &amp; MARITAL STATUS</t>
  </si>
  <si>
    <t xml:space="preserve">ECONOMICALLY ACTIVE POPULATION ( 15 YEARS &amp; ABOVE ) BY NATIONALITY, 
GENDER &amp; EMPLOYMENT STATUS  </t>
  </si>
  <si>
    <t>ECONOMICALLY ACTIVE POPULATION (15 YEARS &amp; ABOVE) BY NATIONALITY , 
GENDER &amp; OCCUPATION</t>
  </si>
  <si>
    <t>ECONOMICALLY ACTIVE POPULATION (15 YEARS &amp; ABOVE) BY NATIONALITY , 
GENDER &amp; AGE GROUPS</t>
  </si>
  <si>
    <t>ECONOMICALLY ACTIVE POPULATION (15 YEARS &amp; ABOVE) BY NATIONALITY, 
GENDER &amp; EDUCATIONAL STATUS</t>
  </si>
  <si>
    <t>ECONOMICALLY ACTIVE POPULATION (15 YEARS &amp; ABOVE) BY NATIONALITY, GENDER &amp; ECONOMIC ACTIVITY</t>
  </si>
  <si>
    <t>EMPLOYED PERSONS (15 YEARS &amp; ABOVE) AND AVERAGE WORK HOURS BY GENDER &amp; ECONOMIC ACTIVITY</t>
  </si>
  <si>
    <t>EMPLOYED PERSONS (15 YEARS &amp; ABOVE) AND AVERAGE WORK HOURS 
BY GENDER &amp; EDUCATIONAL STATUS</t>
  </si>
  <si>
    <t>EMPLOYED PERSONS (15 YEARS &amp; ABOVE) AND AVERAGE WORK HOURS BY GENDER &amp; SECTOR</t>
  </si>
  <si>
    <t>EMPLOYED PERSONS ( 15 YEARS &amp; ABOVE ) BY NATIONALITY, GENDER &amp; STABILITY AT WORK</t>
  </si>
  <si>
    <t>ECONOMICALLY ACTIVE FEMALES (15 YEARS &amp; ABOVE) BY STATUS IN EMPLOYMENT &amp; OCCUPATION</t>
  </si>
  <si>
    <t>ECONOMICALLY ACTIVE POPULATION (15 YEARS &amp; ABOVE) BY STATUS IN EMPLOYMENT &amp; ECONOMIC ACTIVITY</t>
  </si>
  <si>
    <t>ECONOMICALLY ACTIVE MALES (15 YEARS &amp; ABOVE) BY STATUS IN EMPLOYMENT &amp; ECONOMIC ACTIVITY</t>
  </si>
  <si>
    <t>ECONOMICALLY ACTIVE FEMALES (15 YEARS &amp; ABOVE) BY STATUS IN EMPLOYMENT &amp; ECONOMIC ACTIVITY</t>
  </si>
  <si>
    <t>ECONOMICALLY ACTIVE POPULATION (15 YEARS &amp; ABOVE) BY OCCUPATION &amp; ECONOMIC ACTIVITY</t>
  </si>
  <si>
    <t>ECONOMICALLY ACTIVE FEMALES (15 YEARS &amp; ABOVE) BY OCCUPATION &amp; ECONOMIC ACTIVITY</t>
  </si>
  <si>
    <t>ECONOMICALLY ACTIVE POPULATION (15 YEARS &amp; ABOVE) BY EDUCATIONAL STATUS &amp; OCCUPATION</t>
  </si>
  <si>
    <t>ECONOMICALLY ACTIVE MALES (15 YEARS &amp; ABOVE) BY EDUCATIONAL STATUS &amp; OCCUPATION</t>
  </si>
  <si>
    <t>ECONOMICALLY ACTIVE FEMALES (15 YEARS &amp; ABOVE) BY EDUCATIONAL STATUS &amp; OCCUPATION</t>
  </si>
  <si>
    <t>ECONOMICALLY ACTIVE POPULATION (15 YEARS &amp; ABOVE) BY SECTOR &amp; OCCUPATION</t>
  </si>
  <si>
    <t>ECONOMICALLY ACTIVE MALES (15 YEARS &amp; ABOVE) BY SECTOR &amp; OCCUPATION</t>
  </si>
  <si>
    <t>ECONOMICALLY ACTIVE FEMALES (15 YEARS &amp; ABOVE) BY SECTOR &amp; OCCUPATION</t>
  </si>
  <si>
    <t>ECONOMICALLY ACTIVE POPULATION (15 YEARS &amp; ABOVE) BY AGE GROUP &amp; OCCUPATION</t>
  </si>
  <si>
    <t>ECONOMICALLY ACTIVE MALES (15 YEARS &amp; ABOVE) BY AGE GROUP &amp; OCCUPATION</t>
  </si>
  <si>
    <t>ECONOMICALLY ACTIVE FEMALES (15 YEARS &amp; ABOVE) BY AGE GROUP &amp; OCCUPATION</t>
  </si>
  <si>
    <t>ECONOMICALLY ACTIVE POPULATION (15 YEARS &amp; ABOVE) BY EDUCATIONAL STATUS &amp; ECONOMIC ACTIVITY</t>
  </si>
  <si>
    <t>ECONOMICALLY ACTIVE MALES (15 YEARS &amp; ABOVE) BY EDUCATIONAL STATUS &amp; ECONOMIC ACTIVITY</t>
  </si>
  <si>
    <t>ECONOMICALLY ACTIVE FEMALES (15 YEARS &amp; ABOVE) BY EDUCATIONAL STATUS &amp; ECONOMIC ACTIVITY</t>
  </si>
  <si>
    <t>ECONOMICALLY ACTIVE POPULATION (15 YEARS &amp; ABOVE) BY SECTOR &amp; ECONOMIC ACTIVITY</t>
  </si>
  <si>
    <t>ECONOMICALLY ACTIVE MALES (15 YEARS &amp; ABOVE) BY SECTOR &amp; ECONOMIC ACTIVITY</t>
  </si>
  <si>
    <t>ECONOMICALLY ACTIVE FEMALES (15 YEARS &amp; ABOVE) BY SECTOR &amp; ECONOMIC ACTIVITY</t>
  </si>
  <si>
    <t>ECONOMICALLY ACTIVE POPULATION (15 YEARS &amp; ABOVE) BY AGE GROUP &amp; ECONOMIC ACTIVITY</t>
  </si>
  <si>
    <t>ECONOMICALLY ACTIVE MALES (15 YEARS &amp; ABOVE) BY AGE GROUP &amp; ECONOMIC ACTIVITY</t>
  </si>
  <si>
    <t>ECONOMICALLY ACTIVE FEMALES (15 YEARS &amp; ABOVE) BY AGE GROUP &amp; ECONOMIC ACTIVITY</t>
  </si>
  <si>
    <t>ECONOMICALLY ACTIVE POPULATION (15 YEARS &amp; ABOVE) BY EDUCATIONAL STATUS &amp; SECTOR</t>
  </si>
  <si>
    <t>ECONOMICALLY ACTIVE MALES (15 YEARS &amp; ABOVE) BY EDUCATIONAL STATUS &amp; SECTOR</t>
  </si>
  <si>
    <t>ECONOMICALLY ACTIVE FEMALES (15 YEARS &amp; ABOVE) BY EDUCATIONAL STATUS &amp; SECTOR</t>
  </si>
  <si>
    <t>ECONOMICALLY ACTIVE QATARI POPULATION (15 YEARS &amp; ABOVE) 
BY STATUS IN EMPLOYMENT &amp; OCCUPATION</t>
  </si>
  <si>
    <t>ECONOMICALLY ACTIVE QATARI MALES (15 YEARS &amp; ABOVE) 
BY STATUS IN EMPLOYMENT &amp; OCCUPATION</t>
  </si>
  <si>
    <t>ECONOMICALLY ACTIVE QATARI FEMALES (15 YEARS &amp; ABOVE) 
BY STATUS IN EMPLOYMENT &amp; OCCUPATION</t>
  </si>
  <si>
    <t>ECONOMICALLY ACTIVE QATARI POPULATION (15 YEARS &amp; ABOVE)
 BY STATUS IN EMPLOYMENT &amp; ECONOMIC ACTIVITY</t>
  </si>
  <si>
    <t>ECONOMICALLY ACTIVE QATARI MALES (15 YEARS &amp; ABOVE) 
BY STATUS IN EMPLOYMENT &amp; ECONOMIC ACTIVITY</t>
  </si>
  <si>
    <t>ECONOMICALLY ACTIVE QATARI FEMALES (15 YEARS &amp; ABOVE) 
BY STATUS IN EMPLOYMENT &amp; ECONOMIC ACTIVITY</t>
  </si>
  <si>
    <t>ECONOMICALLY ACTIVE QATARI POPULATION (15 YEARS &amp; ABOVE) BY OCCUPATION &amp; ECONOMIC ACTIVITY</t>
  </si>
  <si>
    <t>ECONOMICALLY ACTIVE QATARI MALES (15 YEARS &amp; ABOVE) BY OCCUPATION &amp; ECONOMIC ACTIVITY</t>
  </si>
  <si>
    <t>ECONOMICALLY ACTIVE QATARI FEMALES (15 YEARS &amp; ABOVE) BY OCCUPATION &amp; ECONOMIC ACTIVITY</t>
  </si>
  <si>
    <t>ECONOMICALLY ACTIVE QATARI POPULATION (15 YEARS &amp; ABOVE) BY EDUCATIONAL STATUS &amp; OCCUPATION</t>
  </si>
  <si>
    <t xml:space="preserve">  ECONOMICALLY ACTIVE QATARI MALES (15 YEARS &amp; ABOVE) BY EDUCATIONAL STATUS &amp; OCCUPATION</t>
  </si>
  <si>
    <t>ECONOMICALLY ACTIVE QATARI FEMALES (15 YEARS &amp; ABOVE) BY EDUCATIONAL STATUS &amp; OCCUPATION</t>
  </si>
  <si>
    <t>ECONOMICALLY ACTIVE QATARI POPULATION (15 YEARS &amp; ABOVE) BY SECTOR &amp; OCCUPATION</t>
  </si>
  <si>
    <t>ECONOMICALLY ACTIVE QATARI MALES (15 YEARS &amp; ABOVE) BY SECTOR &amp; OCCUPATION</t>
  </si>
  <si>
    <t>ECONOMICALLY ACTIVE QATARI FEMALES (15 YEARS &amp; ABOVE) BY SECTOR &amp; OCCUPATION</t>
  </si>
  <si>
    <t>ECONOMICALLY ACTIVE QATARI POPULATION (15 YEARS &amp; ABOVE) BY SECTOR &amp; ECONOMIC ACTIVITY</t>
  </si>
  <si>
    <t>ECONOMICALLY ACTIVE QATARI MALES (15 YEARS &amp; ABOVE) BY SECTOR &amp; ECONOMIC ACTIVITY</t>
  </si>
  <si>
    <t>ECONOMICALLY ACTIVE QATARI FEMALES (15 YEARS &amp; ABOVE) BY SECTOR &amp; ECONOMIC ACTIVITY</t>
  </si>
  <si>
    <t>ECONOMICALLY ACTIVE NON-QATARI POPULATION (15 YEARS &amp; ABOVE) 
BY STATUS IN EMPLOYMENT &amp; OCCUPATION</t>
  </si>
  <si>
    <t>المشرعون وموظفو الإدارة العليا والمديرون</t>
  </si>
  <si>
    <t>العمال المهرة في الزراعة وصيد الأسماك</t>
  </si>
  <si>
    <t>مشغلو الآلات والمعدات ومجمعوها</t>
  </si>
  <si>
    <t>العاملون في الحرف وما إليها من المهن</t>
  </si>
  <si>
    <t>ECONOMICALLY ACTIVE NON-QATARI MALES (15 YEARS &amp; ABOVE) 
BY STATUS IN EMPLOYMENT &amp; OCCUPATION</t>
  </si>
  <si>
    <t>ECONOMICALLY ACTIVE NON-QATARI FEMALES (15 YEARS &amp; ABOVE)
BY STATUS IN EMPLOYMENT &amp; OCCUPATION</t>
  </si>
  <si>
    <t>ECONOMICALLY ACTIVE NON-QATARI POPULATION (15 YEARS &amp; ABOVE) 
BY STATUS IN EMPLOYMENT &amp; ECONOMIC ACTIVITY</t>
  </si>
  <si>
    <t xml:space="preserve">                                   الحالة العملية
النشاط الاقتصادي </t>
  </si>
  <si>
    <t>ECONOMICALLY ACTIVE NON-QATARI MALES (15 YEARS &amp; ABOVE) 
BY STATUS IN EMPLOYMENT &amp; ECONOMIC ACTIVITY</t>
  </si>
  <si>
    <t xml:space="preserve">                                            الحالة العملية
النشاط الاقتصادي </t>
  </si>
  <si>
    <t>ECONOMICALLY ACTIVE NON-QATARI FEMALES (15 YEARS &amp; ABOVE) 
BY STATUS IN EMPLOYMENT &amp; ECONOMIC ACTIVITY</t>
  </si>
  <si>
    <t>ECONOMICALLY ACTIVE NON-QATARI POPULATION (15 YEARS &amp; ABOVE) BY OCCUPATION &amp; ECONOMIC ACTIVITY</t>
  </si>
  <si>
    <t>ECONOMICALLY ACTIVE NON-QATARI MALES (15 YEARS &amp; ABOVE) BY OCCUPATION &amp; ECONOMIC ACTIVITY</t>
  </si>
  <si>
    <t>ECONOMICALLY ACTIVE NON-QATARI FEMALES (15 YEARS &amp; ABOVE) BY OCCUPATION &amp; ECONOMIC ACTIVITY</t>
  </si>
  <si>
    <t>ECONOMICALLY ACTIVE NON-QATARI POPULATION (15 YEARS &amp; ABOVE) 
BY EDUCATIONAL STATUS &amp; OCCUPATION</t>
  </si>
  <si>
    <t>ECONOMICALLY ACTIVE NON-QATARI  MALES (15 YEARS &amp; ABOVE)
 BY EDUCATIONAL STATUS &amp; OCCUPATION</t>
  </si>
  <si>
    <t>ECONOMICALLY ACTIVE NON-QATARI FEMALES (15 YEARS &amp; ABOVE) 
BY EDUCATIONAL STATUS &amp; OCCUPATION</t>
  </si>
  <si>
    <t>ECONOMICALLY ACTIVE NON-QATARI POPULATION (15 YEARS &amp; ABOVE) 
BY EDUCATIONAL STATUS &amp; SECTOR</t>
  </si>
  <si>
    <t>ECONOMICALLY ACTIVE NON-QATARI MALES (15 YEARS &amp; ABOVE) 
BY EDUCATIONAL STATUS &amp; SECTOR</t>
  </si>
  <si>
    <t>ECONOMICALLY ACTIVE NON-QATARI  FEMALES (15 YEARS &amp; ABOVE)
 BY EDUCATIONAL STATUS &amp; SECTOR</t>
  </si>
  <si>
    <t>ECONOMICALLY ACTIVE NON-QATARI POPULATION (15 YEARS &amp; ABOVE) 
BY SECTOR &amp; OCCUPATION</t>
  </si>
  <si>
    <t>ECONOMICALLY ACTIVE NON-QATARI MALES (15 YEARS &amp; ABOVE) BY SECTOR &amp; OCCUPATION</t>
  </si>
  <si>
    <t>ECONOMICALLY ACTIVE NON-QATARI FEMALES (15 YEARS &amp; ABOVE) BY SECTOR &amp; OCCUPATION</t>
  </si>
  <si>
    <t>ECONOMICALLY ACTIVE NON-QATARI POPULATION (15 YEARS &amp; ABOVE) BY SECTOR &amp; ECONOMIC ACTIVITY</t>
  </si>
  <si>
    <t>ECONOMICALLY ACTIVE NON-QATARI MALES (15 YEARS &amp; ABOVE) BY SECTOR &amp; ECONOMIC ACTIVITY</t>
  </si>
  <si>
    <t>ECONOMICALLY ACTIVE NON-QATARI FEMALES (15 YEARS &amp; ABOVE) BY SECTOR &amp; ECONOMIC ACTIVITY</t>
  </si>
  <si>
    <t>UNEMPLOYED (15 YEARS &amp; ABOVE) BY NATIONALITY, GENDER &amp; EDUCATIONAL STATUS</t>
  </si>
  <si>
    <t>UNEMPLOYED (15 YEARS &amp; ABOVE) BY NATIONALITY , GENDER &amp; AGE GROUP</t>
  </si>
  <si>
    <t>UNEMPLOYED (15 YEARS &amp; ABOVE) BY NATIONALITY, GENDER &amp; METHODS OF EMPLOYMENT SEARCH</t>
  </si>
  <si>
    <t>UNEMPLOYED QATARIS ( 15 YEARS &amp; ABOVE ) WITH SECONDARY EDUCATION 
WHO ATTENDED TRAINING PROGRAMS BY GENDER &amp; TYPE OF TRAINING</t>
  </si>
  <si>
    <t>UNEMPLOYED QATARIS ( 15 YEARS &amp; ABOVE ) LESS THAN SECONDARY 
BY GENDER &amp; READINESS TO TRAIN FOR CRAFT WORK</t>
  </si>
  <si>
    <t>UNEMPLOYED ( 15 YEARS &amp; ABOVE ) BY NATIONALITY, GENDER &amp; DURATION 
OF EMPLOYMENT SEARCH IN MONTHS</t>
  </si>
  <si>
    <t>UNEMPLOYED ( 15 YEARS &amp; ABOVE ) BY NATIONALITY, GENDER &amp; REASONS OF UNEMPLOYMENT</t>
  </si>
  <si>
    <t>UNEMPLOYED QATARIS ( 15 YEARS &amp; ABOVE ) BY GENDER 
&amp; WHETHER OFFERED WORK IN PRIVATE SECTOR</t>
  </si>
  <si>
    <t>UNEMPLOYED QATARIS ( 15 YEARS &amp; ABOVE ) BY GENDER &amp; WILLINGNESS 
TO WORK IN PRIVATE SECTOR</t>
  </si>
  <si>
    <t>ECONOMICALLY INACTIVE POPULATION (15 YEARS &amp; ABOVE)
BY NATIONALITY, GENDER &amp; AGE GROUP</t>
  </si>
  <si>
    <t>ECONOMICALLY INACTIVE POPULATION (15 YEARS &amp; ABOVE) 
BY NATIONALITY, GENDER &amp; MARITAL STATUS</t>
  </si>
  <si>
    <t>YOUTH PARTICIPATION RATE (15 - 24 YEARS) BY NATIONALITY &amp; GENDER</t>
  </si>
  <si>
    <t>الإناث المشتغلات باجر في القطاع غير الزراعي
Femal paid employment in non-agricultura sector</t>
  </si>
  <si>
    <t>ECONOMICALLY INACTIVE POPULATION (15 YEARS &amp; ABOVE) BY NATIONALITY, 
GENDER &amp; EDUCATIONAL STATUS</t>
  </si>
  <si>
    <t>Unemployed Qataris ( 15 years &amp; above ) by gender &amp; whether offered work In private sector</t>
  </si>
  <si>
    <t>الإناث النشيطات اقتصادياً (15 سنة فأكثر) حسب القطاع والنشاط الاقتصادي</t>
  </si>
  <si>
    <t>الذكور النشيطون اقتصادياً (15 سنة فأكثر) حسب القطاع والنشاط الاقتصادي</t>
  </si>
  <si>
    <t>السكان النشيطون اقتصادياً (15 سنة فأكثر) حسب القطاع والنشاط الاقتصادي</t>
  </si>
  <si>
    <t>السكان غير النشيطين اقتصادياً (15 سنة فأكثر) حسب الجنسية والنوع والفئات العمرية</t>
  </si>
  <si>
    <t>السكان غير النشيطين اقتصادياً (15 سنة فأكثر)  حسب الجنسية  والنوع والحالة الزواجية</t>
  </si>
  <si>
    <t>السكان غير النشيطين اقتصادياً (15 سنة فأكثر) حسب الجنسية والنوع</t>
  </si>
  <si>
    <t>غير النشيطين اقتصادياً</t>
  </si>
  <si>
    <t>النشيطون اقتصادياً</t>
  </si>
  <si>
    <t>غير النشيطات اقتصادياً Economically Inactive</t>
  </si>
  <si>
    <t>المتعطلون القطريون ( 15 سنة فأكثر ) الحاصلون على الثانوية حسب النــوع والإلتحاق بدورات تدريبية</t>
  </si>
  <si>
    <t>UNEMPLOYED QATARIS( 15 YEARS &amp; ABOVE ) WITH SECONDARY EDUCATION 
BY GENDER &amp; TRAINING PROGRAM ATTENDANCE</t>
  </si>
  <si>
    <t xml:space="preserve">               الجنسية والنوع
    السنوات</t>
  </si>
  <si>
    <t xml:space="preserve">                      النشاط الاقتصادي                                      والنوع
    السنوات</t>
  </si>
  <si>
    <t xml:space="preserve">                  Nationality &amp; gender  
    Years                     </t>
  </si>
  <si>
    <t xml:space="preserve">                     الجنسية والنوع
    السنوات</t>
  </si>
  <si>
    <t>النشيطون اقتصادياً Economically Active</t>
  </si>
  <si>
    <t>غير النشيطين اقتصادياً  Economically Inactive</t>
  </si>
  <si>
    <t>النشيطات اقتصادياً Economically Active</t>
  </si>
  <si>
    <t>النشيطات اقتصادياً</t>
  </si>
  <si>
    <t>غير النشيطات اقتصادياً</t>
  </si>
  <si>
    <t>تماشياً مع النمو المطرد الذي تشهده البلاد في شتى نواحي الحياة الاجتماعية والاقتصادية وما واكب ذلك من طلب متزايد على القوى العاملة، تأتي أهمية الإحصاءات والدراسات المتعلقة بنمو وتركيب وتوزيع القوى البشرية وقوة العمل بمختلف أنواعها وخصائصها.</t>
  </si>
  <si>
    <t>In line with the steady growth of the State of Qatar in various aspects of social and economic life along with a growing demand for labor force, comes the importance of statistics and studies on growth, structure and distribution of manpower and labor force as well as their various characteristics of types.</t>
  </si>
  <si>
    <t>الأشخاص الذين يملكون يديرون أو ينفذون مشروعا مقابل مبلغ مقطوع أو غير محدد لكن ليس دورياَ أو منتظماً أو ثابتاً، ويعملون أو لا يعملون مؤقتا. وهؤلاء الأشخاص هم الذين يؤدون عملاً من أجل الحصول على أرباح أو مكاسب عائلية أو فردية، نقدا أو عينياً من خلال عمل تجاري أو علمي أو تقني أو مزرعة أو تعهد بأداء خدمات أو مشاريع أخرى</t>
  </si>
  <si>
    <t>هم كافة الأفراد الذين تتراوح أعمارهم بين 15 سنة فأكثر، والذين كانوا أثناء الأسبوع السابق من المسح بدون عمل يبحثون عن عمل بشكل نشط وهم جاهزون حالياً للعمل. هنالك تمييز بين نوعين من المتعطلين:</t>
  </si>
  <si>
    <t>a-</t>
  </si>
  <si>
    <t>b-</t>
  </si>
  <si>
    <t xml:space="preserve">هو عدد السكان غير المشتغلين (العاطلون والسكان غير النشيطين) إلى عدد المشتغلين </t>
  </si>
  <si>
    <t>عدد الإناث المشتغلات بأجر في القطاع غير الزراعي منسوباً إلى إجمالي "المشتغلون بأجر" في القطاع الغير الزراعي</t>
  </si>
  <si>
    <r>
      <t xml:space="preserve">الأسر </t>
    </r>
    <r>
      <rPr>
        <sz val="10"/>
        <rFont val="Arial"/>
        <family val="2"/>
      </rPr>
      <t>Households</t>
    </r>
  </si>
  <si>
    <r>
      <t xml:space="preserve">الأفراد
</t>
    </r>
    <r>
      <rPr>
        <sz val="10"/>
        <rFont val="Arial"/>
        <family val="2"/>
      </rPr>
      <t>Individuals</t>
    </r>
  </si>
  <si>
    <t>لم يتخذ أي إجراءات خلال الشهر السابق للمسح</t>
  </si>
  <si>
    <t>No steps taken during the last month</t>
  </si>
  <si>
    <t>13+</t>
  </si>
  <si>
    <t>تدريب مهني</t>
  </si>
  <si>
    <t>Vocational Training</t>
  </si>
  <si>
    <t>U : هو إجمالي عدد المتعطلين خلال سنة معينة.</t>
  </si>
  <si>
    <t>إجمالي المشتغلين بأجر في القطاع غير الزراعي
Total number of persons in paid employment in non-agricultural sector</t>
  </si>
  <si>
    <t>دراسة السكان المصنفين خارج قوة العمل من حيث: فئات العمر، النوع، الجنسية، المستوى التعليمي، الحالة الزواجية، الرغبة في العمل، أسباب العزوف عن العمل، وأسباب ترك العمل السابق.</t>
  </si>
  <si>
    <t>السكان غير النشيطين اقتصادياً (15 سنة فأكثر) حسب الجنسية والنوع والحالة التعليمية</t>
  </si>
  <si>
    <t>ام صلال</t>
  </si>
  <si>
    <t>الشحانية</t>
  </si>
  <si>
    <t>Al Sheehaniya</t>
  </si>
  <si>
    <t>الشحانية
Al Sheehaniya</t>
  </si>
  <si>
    <r>
      <t xml:space="preserve">ذكور
</t>
    </r>
    <r>
      <rPr>
        <b/>
        <sz val="8"/>
        <rFont val="Arial"/>
        <family val="2"/>
      </rPr>
      <t>Male</t>
    </r>
  </si>
  <si>
    <r>
      <t xml:space="preserve">مجموع
</t>
    </r>
    <r>
      <rPr>
        <b/>
        <sz val="8"/>
        <rFont val="Arial"/>
        <family val="2"/>
      </rPr>
      <t>Total</t>
    </r>
  </si>
  <si>
    <r>
      <t xml:space="preserve">إناث
</t>
    </r>
    <r>
      <rPr>
        <b/>
        <sz val="8"/>
        <rFont val="Arial"/>
        <family val="2"/>
      </rPr>
      <t>Female</t>
    </r>
  </si>
  <si>
    <r>
      <t xml:space="preserve">ذكور
</t>
    </r>
    <r>
      <rPr>
        <b/>
        <sz val="10"/>
        <rFont val="Arial"/>
        <family val="2"/>
      </rPr>
      <t>Males</t>
    </r>
  </si>
  <si>
    <r>
      <t xml:space="preserve">إناث
</t>
    </r>
    <r>
      <rPr>
        <b/>
        <sz val="10"/>
        <rFont val="Arial"/>
        <family val="2"/>
      </rPr>
      <t>Females</t>
    </r>
  </si>
  <si>
    <r>
      <t xml:space="preserve">مؤشر المساواة بين الجنسين
</t>
    </r>
    <r>
      <rPr>
        <b/>
        <sz val="10"/>
        <rFont val="Arial"/>
        <family val="2"/>
      </rPr>
      <t>GPI</t>
    </r>
  </si>
  <si>
    <r>
      <t xml:space="preserve">النشيطون اقتصادياً
</t>
    </r>
    <r>
      <rPr>
        <b/>
        <sz val="10"/>
        <color indexed="8"/>
        <rFont val="Arial"/>
        <family val="2"/>
      </rPr>
      <t>Economically Active</t>
    </r>
  </si>
  <si>
    <r>
      <t xml:space="preserve">غير النشيطين اقتصادياً
</t>
    </r>
    <r>
      <rPr>
        <b/>
        <sz val="10"/>
        <color indexed="8"/>
        <rFont val="Arial"/>
        <family val="2"/>
      </rPr>
      <t>Economically Inactive</t>
    </r>
  </si>
  <si>
    <r>
      <t xml:space="preserve">المجموع الكلي
</t>
    </r>
    <r>
      <rPr>
        <b/>
        <sz val="9"/>
        <rFont val="Arial"/>
        <family val="2"/>
      </rPr>
      <t>Grand Total</t>
    </r>
  </si>
  <si>
    <r>
      <t xml:space="preserve">النشيطون اقتصادياً
</t>
    </r>
    <r>
      <rPr>
        <b/>
        <sz val="9"/>
        <rFont val="Arial"/>
        <family val="2"/>
      </rPr>
      <t>Economically Active</t>
    </r>
    <r>
      <rPr>
        <b/>
        <sz val="10"/>
        <rFont val="Arial"/>
        <family val="2"/>
      </rPr>
      <t xml:space="preserve"> </t>
    </r>
  </si>
  <si>
    <r>
      <rPr>
        <b/>
        <sz val="12"/>
        <rFont val="Arial"/>
        <family val="2"/>
      </rPr>
      <t>غير النشيطين اقتصادياً</t>
    </r>
    <r>
      <rPr>
        <b/>
        <sz val="10"/>
        <rFont val="Arial"/>
        <family val="2"/>
      </rPr>
      <t xml:space="preserve"> Economically Inactive</t>
    </r>
  </si>
  <si>
    <r>
      <t xml:space="preserve">عاجز
</t>
    </r>
    <r>
      <rPr>
        <b/>
        <sz val="10"/>
        <color indexed="8"/>
        <rFont val="Arial"/>
        <family val="2"/>
      </rPr>
      <t xml:space="preserve">Disabled </t>
    </r>
  </si>
  <si>
    <r>
      <t xml:space="preserve">المجموع العام
</t>
    </r>
    <r>
      <rPr>
        <b/>
        <sz val="9"/>
        <color indexed="8"/>
        <rFont val="Arial"/>
        <family val="2"/>
      </rPr>
      <t>Grand Total</t>
    </r>
  </si>
  <si>
    <r>
      <t xml:space="preserve">المجموع
</t>
    </r>
    <r>
      <rPr>
        <b/>
        <sz val="9"/>
        <color indexed="8"/>
        <rFont val="Arial"/>
        <family val="2"/>
      </rPr>
      <t>Total</t>
    </r>
    <r>
      <rPr>
        <b/>
        <sz val="10"/>
        <color indexed="8"/>
        <rFont val="Arial"/>
        <family val="2"/>
      </rPr>
      <t xml:space="preserve"> </t>
    </r>
  </si>
  <si>
    <r>
      <t xml:space="preserve">أخرى
</t>
    </r>
    <r>
      <rPr>
        <b/>
        <sz val="9"/>
        <color indexed="8"/>
        <rFont val="Arial"/>
        <family val="2"/>
      </rPr>
      <t>Other</t>
    </r>
  </si>
  <si>
    <r>
      <t xml:space="preserve">متقاعد
</t>
    </r>
    <r>
      <rPr>
        <b/>
        <sz val="9"/>
        <color indexed="8"/>
        <rFont val="Arial"/>
        <family val="2"/>
      </rPr>
      <t>Retired</t>
    </r>
    <r>
      <rPr>
        <b/>
        <sz val="10"/>
        <color indexed="8"/>
        <rFont val="Arial"/>
        <family val="2"/>
      </rPr>
      <t xml:space="preserve"> </t>
    </r>
  </si>
  <si>
    <r>
      <t xml:space="preserve">متفرغ للدراسة
</t>
    </r>
    <r>
      <rPr>
        <b/>
        <sz val="9"/>
        <color indexed="8"/>
        <rFont val="Arial"/>
        <family val="2"/>
      </rPr>
      <t>Student</t>
    </r>
  </si>
  <si>
    <r>
      <t xml:space="preserve">متفرغة لأعمال المنزل
</t>
    </r>
    <r>
      <rPr>
        <b/>
        <sz val="9"/>
        <color indexed="8"/>
        <rFont val="Arial"/>
        <family val="2"/>
      </rPr>
      <t>Housewife</t>
    </r>
  </si>
  <si>
    <r>
      <t xml:space="preserve">متعطل سبق له العمل
</t>
    </r>
    <r>
      <rPr>
        <b/>
        <sz val="9"/>
        <color indexed="8"/>
        <rFont val="Arial"/>
        <family val="2"/>
      </rPr>
      <t xml:space="preserve">Unemployed with previous employment </t>
    </r>
  </si>
  <si>
    <r>
      <t xml:space="preserve">متعطل لم يسبق له العمل
</t>
    </r>
    <r>
      <rPr>
        <b/>
        <sz val="9"/>
        <color indexed="8"/>
        <rFont val="Arial"/>
        <family val="2"/>
      </rPr>
      <t>Seeking Work for first time</t>
    </r>
    <r>
      <rPr>
        <b/>
        <sz val="10"/>
        <color indexed="8"/>
        <rFont val="Arial"/>
        <family val="2"/>
      </rPr>
      <t xml:space="preserve">  </t>
    </r>
  </si>
  <si>
    <r>
      <t xml:space="preserve">مشتغل
</t>
    </r>
    <r>
      <rPr>
        <b/>
        <sz val="9"/>
        <color indexed="8"/>
        <rFont val="Arial"/>
        <family val="2"/>
      </rPr>
      <t>Employed</t>
    </r>
  </si>
  <si>
    <t>Housewife</t>
  </si>
  <si>
    <t>Student</t>
  </si>
  <si>
    <t>Disabled</t>
  </si>
  <si>
    <t>Retired</t>
  </si>
  <si>
    <r>
      <t>متفرغة لأعمال المنزل</t>
    </r>
    <r>
      <rPr>
        <b/>
        <sz val="10"/>
        <rFont val="Arial"/>
        <family val="2"/>
      </rPr>
      <t xml:space="preserve"> </t>
    </r>
  </si>
  <si>
    <r>
      <t>متفرغ للدراسة</t>
    </r>
    <r>
      <rPr>
        <b/>
        <sz val="10"/>
        <rFont val="Arial"/>
        <family val="2"/>
      </rPr>
      <t xml:space="preserve"> </t>
    </r>
  </si>
  <si>
    <t>عاجز</t>
  </si>
  <si>
    <r>
      <t>متقاعد</t>
    </r>
    <r>
      <rPr>
        <b/>
        <sz val="9"/>
        <rFont val="Arial"/>
        <family val="2"/>
      </rPr>
      <t xml:space="preserve"> </t>
    </r>
  </si>
  <si>
    <r>
      <t>المجموع</t>
    </r>
    <r>
      <rPr>
        <b/>
        <sz val="10"/>
        <rFont val="Arial"/>
        <family val="2"/>
      </rPr>
      <t xml:space="preserve"> </t>
    </r>
  </si>
  <si>
    <t xml:space="preserve">متفرغة لأعمال المنزل </t>
  </si>
  <si>
    <r>
      <t xml:space="preserve">قطريون
</t>
    </r>
    <r>
      <rPr>
        <b/>
        <sz val="10"/>
        <rFont val="Arabic Transparent"/>
        <charset val="178"/>
      </rPr>
      <t>Qatari</t>
    </r>
  </si>
  <si>
    <r>
      <t xml:space="preserve">غير قطريين
</t>
    </r>
    <r>
      <rPr>
        <b/>
        <sz val="10"/>
        <rFont val="Arabic Transparent"/>
        <charset val="178"/>
      </rPr>
      <t>Non-Qatari</t>
    </r>
  </si>
  <si>
    <r>
      <t xml:space="preserve">المجموع
</t>
    </r>
    <r>
      <rPr>
        <b/>
        <sz val="10"/>
        <rFont val="Arabic Transparent"/>
        <charset val="178"/>
      </rPr>
      <t>Total</t>
    </r>
  </si>
  <si>
    <r>
      <t>ذكــور</t>
    </r>
    <r>
      <rPr>
        <b/>
        <sz val="10"/>
        <rFont val="Arial"/>
        <family val="2"/>
      </rPr>
      <t xml:space="preserve"> Males</t>
    </r>
  </si>
  <si>
    <r>
      <t xml:space="preserve">إناث  </t>
    </r>
    <r>
      <rPr>
        <b/>
        <sz val="10"/>
        <rFont val="Arial"/>
        <family val="2"/>
      </rPr>
      <t>Females</t>
    </r>
  </si>
  <si>
    <r>
      <t xml:space="preserve">إناث
</t>
    </r>
    <r>
      <rPr>
        <b/>
        <sz val="10"/>
        <rFont val="Arial"/>
        <family val="2"/>
      </rPr>
      <t xml:space="preserve"> Females</t>
    </r>
  </si>
  <si>
    <r>
      <rPr>
        <b/>
        <sz val="12"/>
        <rFont val="Arial"/>
        <family val="2"/>
      </rPr>
      <t>المجموع</t>
    </r>
    <r>
      <rPr>
        <b/>
        <sz val="14"/>
        <rFont val="Arial"/>
        <family val="2"/>
      </rPr>
      <t xml:space="preserve">
</t>
    </r>
    <r>
      <rPr>
        <b/>
        <sz val="10"/>
        <rFont val="Arial"/>
        <family val="2"/>
      </rPr>
      <t>Total</t>
    </r>
  </si>
  <si>
    <r>
      <t xml:space="preserve">ذكــور
</t>
    </r>
    <r>
      <rPr>
        <b/>
        <sz val="10"/>
        <rFont val="Arial"/>
        <family val="2"/>
      </rPr>
      <t>Males</t>
    </r>
  </si>
  <si>
    <r>
      <t xml:space="preserve">غير القطريين </t>
    </r>
    <r>
      <rPr>
        <b/>
        <sz val="10"/>
        <rFont val="Arial"/>
        <family val="2"/>
      </rPr>
      <t>Non-Qataris</t>
    </r>
  </si>
  <si>
    <r>
      <t xml:space="preserve">القطريون </t>
    </r>
    <r>
      <rPr>
        <b/>
        <sz val="10"/>
        <rFont val="Arial"/>
        <family val="2"/>
      </rPr>
      <t>Qataris</t>
    </r>
  </si>
  <si>
    <r>
      <t xml:space="preserve">إناث
 </t>
    </r>
    <r>
      <rPr>
        <b/>
        <sz val="10"/>
        <rFont val="Arial"/>
        <family val="2"/>
      </rPr>
      <t>Females</t>
    </r>
  </si>
  <si>
    <r>
      <t xml:space="preserve">ذكــور </t>
    </r>
    <r>
      <rPr>
        <b/>
        <sz val="10"/>
        <rFont val="Arial"/>
        <family val="2"/>
      </rPr>
      <t>Males</t>
    </r>
  </si>
  <si>
    <t xml:space="preserve">المجموع
</t>
  </si>
  <si>
    <r>
      <t xml:space="preserve">إناث
</t>
    </r>
    <r>
      <rPr>
        <b/>
        <sz val="8"/>
        <rFont val="Arial"/>
        <family val="2"/>
      </rPr>
      <t>Females</t>
    </r>
  </si>
  <si>
    <r>
      <t xml:space="preserve">ذكور
</t>
    </r>
    <r>
      <rPr>
        <b/>
        <sz val="8"/>
        <rFont val="Arial"/>
        <family val="2"/>
      </rPr>
      <t>Males</t>
    </r>
  </si>
  <si>
    <t>ذكور
Male</t>
  </si>
  <si>
    <t>إناث
Female</t>
  </si>
  <si>
    <t>اقل من الابتدائي
 Less than primary</t>
  </si>
  <si>
    <t>الابتدائي 
 Primary</t>
  </si>
  <si>
    <t xml:space="preserve">الاعدادي والثانوي وتدريب مهني 
 Preparatory &amp; Secondary &amp; Vocational Training </t>
  </si>
  <si>
    <t>دبلوم اقل من الجامعة
 Pre.U. Diploma</t>
  </si>
  <si>
    <t xml:space="preserve">جامعي فما فوق
 University and above
</t>
  </si>
  <si>
    <t>العمال المهرة في الزراعة وصيد الأسماك
Skilled Agricultural And Fishery Workers</t>
  </si>
  <si>
    <t xml:space="preserve">المشرعون وموظفو الإدارة العليا والمديرون
Legislators, Senior Officials And Managers
</t>
  </si>
  <si>
    <t>الكتبة  
Clerks</t>
  </si>
  <si>
    <t>الفنيون والاختصاصيون المساعدون
Technicians And Associate Professionals</t>
  </si>
  <si>
    <t>الاختصاصيون
Professionals</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</si>
  <si>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</si>
  <si>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</si>
  <si>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المهن العادية
Elementary Occupations</t>
  </si>
  <si>
    <t>العاملون في الحرف وما إليها من المهن
Craft And Related Trades Workers</t>
  </si>
  <si>
    <t>غير ربحي
Non profit</t>
  </si>
  <si>
    <t xml:space="preserve">مختلط
Mixed </t>
  </si>
  <si>
    <t xml:space="preserve">مؤسسة / شركة حكومية 
Government Company/ Corporation   </t>
  </si>
  <si>
    <t xml:space="preserve">إدارة حكومية 
Government Department </t>
  </si>
  <si>
    <t>منزلى
Domestic</t>
  </si>
  <si>
    <t xml:space="preserve">خاص 
Private </t>
  </si>
  <si>
    <t>أمى 
Illiterate</t>
  </si>
  <si>
    <t>يقرأ ويكتب 
Read &amp; Write</t>
  </si>
  <si>
    <t>ابتدائية
Primary</t>
  </si>
  <si>
    <t>ثانوية
Secondary</t>
  </si>
  <si>
    <t xml:space="preserve">جامعي فما فوق
University and above </t>
  </si>
  <si>
    <t>منزلي 
Domestic</t>
  </si>
  <si>
    <t>غير ربحي 
Non profit</t>
  </si>
  <si>
    <t xml:space="preserve">مختلط 
Mixed </t>
  </si>
  <si>
    <t xml:space="preserve">دبلوماسي / دولي / اقليمي 
Diplomatic/ International/ Regional </t>
  </si>
  <si>
    <r>
      <t xml:space="preserve">قطريون
</t>
    </r>
    <r>
      <rPr>
        <b/>
        <sz val="9"/>
        <rFont val="Arial"/>
        <family val="2"/>
      </rPr>
      <t>Qataris</t>
    </r>
  </si>
  <si>
    <r>
      <t xml:space="preserve">غير قطريين
</t>
    </r>
    <r>
      <rPr>
        <b/>
        <sz val="9"/>
        <rFont val="Arial"/>
        <family val="2"/>
      </rPr>
      <t>Non-Qataris</t>
    </r>
  </si>
  <si>
    <r>
      <t xml:space="preserve">المجموع
</t>
    </r>
    <r>
      <rPr>
        <b/>
        <sz val="9"/>
        <rFont val="Arial"/>
        <family val="2"/>
      </rPr>
      <t>Total</t>
    </r>
  </si>
  <si>
    <r>
      <rPr>
        <b/>
        <sz val="11"/>
        <rFont val="Arial"/>
        <family val="2"/>
      </rPr>
      <t>الزراعة</t>
    </r>
    <r>
      <rPr>
        <b/>
        <sz val="10"/>
        <rFont val="Arial"/>
        <family val="2"/>
      </rPr>
      <t xml:space="preserve">
</t>
    </r>
    <r>
      <rPr>
        <b/>
        <sz val="9"/>
        <rFont val="Arial"/>
        <family val="2"/>
      </rPr>
      <t>Agriculture</t>
    </r>
  </si>
  <si>
    <r>
      <rPr>
        <b/>
        <sz val="11"/>
        <rFont val="Arial"/>
        <family val="2"/>
      </rPr>
      <t>الصناعة</t>
    </r>
    <r>
      <rPr>
        <b/>
        <sz val="10"/>
        <rFont val="Arial"/>
        <family val="2"/>
      </rPr>
      <t xml:space="preserve">
</t>
    </r>
    <r>
      <rPr>
        <b/>
        <sz val="9"/>
        <rFont val="Arial"/>
        <family val="2"/>
      </rPr>
      <t>Industry</t>
    </r>
  </si>
  <si>
    <r>
      <rPr>
        <b/>
        <sz val="11"/>
        <rFont val="Arial"/>
        <family val="2"/>
      </rPr>
      <t>الخدمات</t>
    </r>
    <r>
      <rPr>
        <b/>
        <sz val="10"/>
        <rFont val="Arial"/>
        <family val="2"/>
      </rPr>
      <t xml:space="preserve">
</t>
    </r>
    <r>
      <rPr>
        <b/>
        <sz val="9"/>
        <rFont val="Arial"/>
        <family val="2"/>
      </rPr>
      <t>Services</t>
    </r>
  </si>
  <si>
    <r>
      <rPr>
        <b/>
        <sz val="11"/>
        <rFont val="Arial"/>
        <family val="2"/>
      </rPr>
      <t>المجموع</t>
    </r>
    <r>
      <rPr>
        <b/>
        <sz val="10"/>
        <rFont val="Arial"/>
        <family val="2"/>
      </rPr>
      <t xml:space="preserve">
</t>
    </r>
    <r>
      <rPr>
        <b/>
        <sz val="9"/>
        <rFont val="Arial"/>
        <family val="2"/>
      </rPr>
      <t>Total</t>
    </r>
  </si>
  <si>
    <t xml:space="preserve">                 الجنسية والنوع
    السنوات</t>
  </si>
  <si>
    <t xml:space="preserve">                  Nationality &amp; gender  
    Year                     </t>
  </si>
  <si>
    <t>No. of Repetition Total</t>
  </si>
  <si>
    <t xml:space="preserve">                                  Gender
Type
of Training </t>
  </si>
  <si>
    <t xml:space="preserve">                                     Gender
Ready To Be
Trained On Craft Work</t>
  </si>
  <si>
    <t xml:space="preserve">                      Gender
Reasons</t>
  </si>
  <si>
    <t xml:space="preserve">                 Nationality &amp; Gender
Educational Status</t>
  </si>
  <si>
    <t xml:space="preserve">         Nationality &amp; Gender
Marital Status</t>
  </si>
  <si>
    <t xml:space="preserve">                                  Gender
Willingness
to Work in Private Sector</t>
  </si>
  <si>
    <t xml:space="preserve">                                 Gender
Offer to 
Work in Private Sector</t>
  </si>
  <si>
    <t xml:space="preserve">          Nationality &amp;                               Gender
Duration
of Employment 
Search in Months</t>
  </si>
  <si>
    <t xml:space="preserve">                                      Sector
  Occupation </t>
  </si>
  <si>
    <t xml:space="preserve">                                                  Sector
   Economic Activity </t>
  </si>
  <si>
    <t xml:space="preserve">                                        Occupation
       Economic Activity </t>
  </si>
  <si>
    <t xml:space="preserve">                                  Occupation
    Economic Activity </t>
  </si>
  <si>
    <t xml:space="preserve">                                       Occupation
       Economic Activity </t>
  </si>
  <si>
    <t xml:space="preserve">                               Sector
Economic Activity </t>
  </si>
  <si>
    <t xml:space="preserve">                                Sector
Economic Activity </t>
  </si>
  <si>
    <t xml:space="preserve">                 Nationality
                       &amp;Gender
  Years                     </t>
  </si>
  <si>
    <t xml:space="preserve">                   Nationality
                      &amp;Gender
  Years                     </t>
  </si>
  <si>
    <t>رقم الجدول
Table No.</t>
  </si>
  <si>
    <t>رقم الصفحة
Page No.</t>
  </si>
  <si>
    <t>تقديم</t>
  </si>
  <si>
    <t>Preface</t>
  </si>
  <si>
    <t>أهداف المسح</t>
  </si>
  <si>
    <t>تنفيذ المسح</t>
  </si>
  <si>
    <t>الملاحق</t>
  </si>
  <si>
    <t>الملحق (ج): استمارة مسح القوى العاملة</t>
  </si>
  <si>
    <t>Survey Objectives</t>
  </si>
  <si>
    <t>Survey Implementation</t>
  </si>
  <si>
    <t>Annex</t>
  </si>
  <si>
    <t>الإناث غير القطريات النشيطات اقتصادياً (15 سنة فأكثر) حسب الحالة التعليمية والقطاع</t>
  </si>
  <si>
    <t>Table No. (16)</t>
  </si>
  <si>
    <t>Table No. (15)</t>
  </si>
  <si>
    <t>Table No. (14)</t>
  </si>
  <si>
    <t>Table No. (13)</t>
  </si>
  <si>
    <t>Table No. (12)</t>
  </si>
  <si>
    <t>Table No. (11)</t>
  </si>
  <si>
    <t>Table No. (10)</t>
  </si>
  <si>
    <t>Table No. (9)</t>
  </si>
  <si>
    <t>الموضوع</t>
  </si>
  <si>
    <t>Subject</t>
  </si>
  <si>
    <t>التعاريف</t>
  </si>
  <si>
    <t>المؤشرات</t>
  </si>
  <si>
    <t xml:space="preserve">Definitions </t>
  </si>
  <si>
    <t>الملحق (أ): المنهجية المتبعة في المسح</t>
  </si>
  <si>
    <t>الملحق (ب): الأخطاء القياسية في تقديرات المسح</t>
  </si>
  <si>
    <t>وصف المسح</t>
  </si>
  <si>
    <t>Survey Description</t>
  </si>
  <si>
    <t>وصف المســح</t>
  </si>
  <si>
    <t>علاقة السكان بقوة العاملة</t>
  </si>
  <si>
    <t>Relation of population with labor market</t>
  </si>
  <si>
    <t>الجـــداول المنشـــورة</t>
  </si>
  <si>
    <t xml:space="preserve">تعرض نتائج مسح القوى العاملة في 116 جدول مقسمة وفق المجموعات التالية: </t>
  </si>
  <si>
    <t xml:space="preserve">أ- خصائص السكان. </t>
  </si>
  <si>
    <t xml:space="preserve">ب- العلاقة بقوة العمل. </t>
  </si>
  <si>
    <t xml:space="preserve">ج- خصائص القوى العاملة (النشطون اقتصادياً). </t>
  </si>
  <si>
    <t xml:space="preserve">د- خصائص المشتغلون. </t>
  </si>
  <si>
    <t xml:space="preserve">هـ - خصائص المتعطلون </t>
  </si>
  <si>
    <t xml:space="preserve">و- خصائص الذين هم خارج قوة العمل (غير النشطون اقتصادياً). </t>
  </si>
  <si>
    <t>Published Tables</t>
  </si>
  <si>
    <t>The Labor Force Survey results are presented in 116 tables divided into the following groups:</t>
  </si>
  <si>
    <t>Male or female.  Refers to the universal, biologically determined difference between men and women.  According to the ILO, data are disaggregated by sex, not by gender, with the latter referring to social differences.</t>
  </si>
  <si>
    <t>محسوب بالسنوات بناءً على تاريخ الميلاد</t>
  </si>
  <si>
    <r>
      <t>يوجه لكافة الأشخاص البالغين من العمر 15 سنة فأكثر ويكون واحداً من الحالات التالية: لم يتزوج أبداً ، متزوج، مطلق أو أرمل.</t>
    </r>
    <r>
      <rPr>
        <sz val="13"/>
        <rFont val="Arial"/>
        <family val="2"/>
      </rPr>
      <t xml:space="preserve"> </t>
    </r>
  </si>
  <si>
    <t>Asked of all persons aged 15 years and above. Consists of one of the following: never married, married, divorced, or widowed.</t>
  </si>
  <si>
    <r>
      <t>يوجه للمشتغلين في إشارة للعمل الحالي والمتعطلين الذين سبق لهم العمل إشارة إلى آخر عمل. في دولة قطر تنتسب المؤسسات والمنشآت إلى القطاعات التالية:</t>
    </r>
    <r>
      <rPr>
        <sz val="13"/>
        <rFont val="Arial"/>
        <family val="2"/>
      </rPr>
      <t xml:space="preserve"> </t>
    </r>
  </si>
  <si>
    <t xml:space="preserve">أ- دائرة حكومية : </t>
  </si>
  <si>
    <t>وهى الأجهزة الحكومية المرتبطة بالأنشطة الإدارية أو الخدمية مثل الوزارات والمدارس الحكومية والمراكز الصحية والمستشفيات.</t>
  </si>
  <si>
    <t xml:space="preserve">ب- شركات / مؤسسات حكومية : </t>
  </si>
  <si>
    <t>ج- خاص :</t>
  </si>
  <si>
    <t xml:space="preserve">د- مختلط : </t>
  </si>
  <si>
    <t>وهى المنشآت التي تساهم الحكومة في رأسمالها مع طرف آخر سواء كان محلياً (مثل بنك قطر الوطني) أو أجنبياً (مثل شركة قطر للأسمدة الكيماوية).</t>
  </si>
  <si>
    <t xml:space="preserve">هـ- دبلوماسي / دولي / إقليمي : </t>
  </si>
  <si>
    <t xml:space="preserve">و- القطـاع المنزلي : </t>
  </si>
  <si>
    <t xml:space="preserve">ويشمل كافة أولئك الذين يعملون لدى الأسر في مقابل أجر ، سواء كانوا ذكوراً أو إناثاً مثل الخدم والطباخين والسائقين ... إلخ. </t>
  </si>
  <si>
    <t>Asked of the employed in reference to current employment and the unemployed who worked before in reference to last employment.  In Qatar, employing establishments/firms/ enterprises are affiliated to the following sectors:</t>
  </si>
  <si>
    <t>Government bodies engaged in administrative or service activities, such as ministries, public schools, public health centers, and hospitals.</t>
  </si>
  <si>
    <t>Companies engaged in productive activities whose capital is entirely owned by government, such as Central Bank of Qatar, Qatar Petroleum.</t>
  </si>
  <si>
    <t>Establishments owned by individuals or a group of individuals either Qatari nationals or non-Qataris, whether natural or legal personalities.</t>
  </si>
  <si>
    <t>Establishments in which the government shares capital with another party, whether national (such as Qatar National Bank) or foreign (such as Gulf Air Corporation).</t>
  </si>
  <si>
    <t>Establishments engaged in diplomatic or consulate activities on behalf of other countries or those belonging to regional or international organizations.</t>
  </si>
  <si>
    <t>Includes all those working in a household for a salary, either males or females, such as housemaids, cooks, drivers, and gardeners.</t>
  </si>
  <si>
    <t xml:space="preserve">أ- أصحاب العمل هم أولئك المشتغلون الذين يعملون لحسابهم أو مع شريك واحد أو عدة شركاء ويحوزون على عمل يوصف بأنه "توظيف ذاتي" ويقومون بتوظيف شخص أو أكثر للعمل لديهم في أعمالهم "كمشتغلين". </t>
  </si>
  <si>
    <t xml:space="preserve">ب- العاملين لحسابهم هم أولئك المشتغلون الذين يعملون لحسابهم أو مع شريك واحد أو عدة شركاء ويحوزون على عمل يوصف بأنه "توظيف ذاتي" ولا يقومون بتوظيف أي "مشتغلون" بصفة مستمرة. </t>
  </si>
  <si>
    <t xml:space="preserve">ج- العاملين بأجر هم كافة أولئك المشتغلون الذين يحوزون على عمل يوصف بأنه "عمل بأجر". </t>
  </si>
  <si>
    <t>د- العاملين للأسر بدون أجر هم أولئك المشتغلون الذين يحوزون على عمل يوصف بأنه "توظيف ذاتي" في منشأة سوقية يديرها شخص تربطهم به علاقة قرابة ويعيش مع نفس الأسرة ولا يمكن اعتبارهم شركاء حيث أن درجة التزامهم بتشغيل المنشأة فيما يتعلق بأوقات العمل والعوامل الأخرى لا ترقي إلى مستوى التزامات رب المنشأة.</t>
  </si>
  <si>
    <t xml:space="preserve">هـ- آخرون هم أولئك المشتغلون الذين لم يصنفوا حسب الحالة ويشمل أولئك الذين لم تتوفر عنهم بيانات وافية وكذلك أولئك الذين لا يمكن تصنيفهم مع أي من الفئات السابقة. </t>
  </si>
  <si>
    <r>
      <t>يوجه للأشخاص المشتغلون أثناء أسبوع المسح وهى ساعات العمل الفعلية المؤداة خلال أسبوع المسح ويشمل ذات ساعات العمل العادية والساعات الإضافية (عمل إضافي). "متوسط الساعات المؤداة" هى المتوسط لكافة الأشخاص المشتغلون.</t>
    </r>
    <r>
      <rPr>
        <sz val="13"/>
        <rFont val="Arial"/>
        <family val="2"/>
      </rPr>
      <t xml:space="preserve"> </t>
    </r>
  </si>
  <si>
    <t>يوجه للأشخاص الذين تكون حالتهم العملية "عاملين بأجر" ويشمل مدفوعات الأجور/الرواتب علاوة على قيمة المدفوعات العينية مثل المسكن والسيارة ومخصصاتهم غير النقدية الأخرى. "متوسط الأجر الشهري" هو المتوسط لكافة العاملين الحاليين بأجر.</t>
  </si>
  <si>
    <r>
      <t>أي أن كان عقد الاستخدام دائم أو مؤقت أو موسمي أو عرضي.</t>
    </r>
    <r>
      <rPr>
        <sz val="13"/>
        <rFont val="Arial"/>
        <family val="2"/>
      </rPr>
      <t xml:space="preserve"> </t>
    </r>
  </si>
  <si>
    <t xml:space="preserve">Asked of the employed in reference to current employment and the unemployed who worked before in reference to last employment.  The International Classification of Status in Employment (ICSE) is used to distinguish among:  employers, own-account workers, employees, unpaid family workers, and others, as follows: </t>
  </si>
  <si>
    <t>Asked of persons at work during the survey week.  The number of hours actually worked during the survey week, including normal scheduled hours and additional hours (overtime). “Average Hours Worked” is the average over all persons at work.</t>
  </si>
  <si>
    <t>Asked of those whose current status in employment is “employee”.  Includes wage/salary payments as well as the value of in-kind payments such as housing, vehicle, and other employer non-cash provisions.  “Average Monthly Earnings” is the average over all current employees.</t>
  </si>
  <si>
    <t>Whether the employment contract is permanent, temporary, seasonal, or occasional.</t>
  </si>
  <si>
    <t>الرسوم</t>
  </si>
  <si>
    <t>Graphs</t>
  </si>
  <si>
    <t xml:space="preserve">السكان حسب العلاقة بقوة العمل والبلدية (بالألف) </t>
  </si>
  <si>
    <t xml:space="preserve">POPULATION BY RELATION TO LABOUR FORCE &amp; MUNICIPALITY (THOUSANDS)  </t>
  </si>
  <si>
    <t xml:space="preserve">الذكور حسب العلاقة بقوة العمل والبلدية (بالألف) </t>
  </si>
  <si>
    <t xml:space="preserve">MALE BY RELATION TO LABOUR FORCE &amp; MUNICIPALITY (THOUSAND) </t>
  </si>
  <si>
    <t xml:space="preserve">الإناث حسب العلاقة بقوة العمل والبلدية (بالألف) </t>
  </si>
  <si>
    <t xml:space="preserve">FEMALE BY RELATION TO LABOUR FORCE &amp; MUNICIPALITY (THOUSAND) </t>
  </si>
  <si>
    <t xml:space="preserve">السكان النشيطون اقتصادياً (15سنة فأكثر) حسب النوع و المهنة (بالألف) </t>
  </si>
  <si>
    <t xml:space="preserve">ECONOMICALLY ACTIVE POPULATION (15 YEARS &amp;ABOVE)BY GENDER &amp; OCCUPATION (THOUSANDS)   </t>
  </si>
  <si>
    <t>السكان النشيطون اقتصادياً (15سنة فأكثر) حسب النوع و فئات العمر (بالألف)</t>
  </si>
  <si>
    <t xml:space="preserve">ECONOMICALLY ACTIVE POPULATION (15 YEARS &amp; ABOVE) BY GENDER &amp; AGE GROUP (THOUSAND) </t>
  </si>
  <si>
    <t>السكان النشيطون اقتصادياً (15سنة فأكثر) حسب النوع و الحالة التعليمية (بالألف)</t>
  </si>
  <si>
    <t xml:space="preserve">السكان النشيطون اقتصادياً (15 سنة فأكثر) حسب النشاط الاقتصادي (بالألف) </t>
  </si>
  <si>
    <t xml:space="preserve">ECONOMICALLY ACTIVE POPULATION (15 YEARS &amp; ABOVE) BY ECONOMIC ACTIVE (THOUSAND)  </t>
  </si>
  <si>
    <t xml:space="preserve">السكان النشيطون اقتصادياً (15 سنة فأكثر) حسب الجنسية والقطاع (بالألف) </t>
  </si>
  <si>
    <t xml:space="preserve">ECONOMICALLY ACTIVE POPULATION (15 YEARS &amp;ABOVE)BY NATIONALITY &amp; SECTOR (THOUSAND)  </t>
  </si>
  <si>
    <t xml:space="preserve">متوسط ساعات عمل المشتغلين (15سنة فأكثر) حسب النوع والمهنة </t>
  </si>
  <si>
    <t xml:space="preserve">AVERAGE WORK HOURS FOR EMPLOYED PERSONS (15 YEARS &amp; ABOVE) BY GENDER &amp; OCCUPATION </t>
  </si>
  <si>
    <t xml:space="preserve">متوسط ساعات عمل المشتغلين (15 سنة فأكثر)  حسب النوع والقطاع  </t>
  </si>
  <si>
    <t xml:space="preserve">AVERAGE WORK HOURS FOR EMPLOYED PERSONS (15 YEARS &amp; ABOVE) BY GENDER &amp; SECTOR </t>
  </si>
  <si>
    <t xml:space="preserve">المتعطلون (15 سنة فأكثر) حسب الجنسية والحالة التعليمية </t>
  </si>
  <si>
    <t xml:space="preserve">UNEMPLOYED (15 YEARS &amp; ABOVE) BY NATIONALITY &amp; EDUCATIONAL STATUS </t>
  </si>
  <si>
    <t xml:space="preserve">المتعطلون ( 15سنة فأكثر) حسب النوع وفئات العمر  </t>
  </si>
  <si>
    <t xml:space="preserve">UNEMPLOYED (15 YEARS &amp; ABOVE) BY GENDER &amp; AGE GROUPS </t>
  </si>
  <si>
    <t xml:space="preserve">المتعطلون (15 سنة فأكثر ) حسب النوع ومدة البحث عن العمل بالشهور </t>
  </si>
  <si>
    <t>UNEMPLOYED ( 15 YEARS &amp; ABOVE ) BY  GENDER &amp; DURATION OF EMPLOYMENT SEARCH IN MONTHS</t>
  </si>
  <si>
    <t xml:space="preserve">السكان غير النشيطين اقتصادياً (15 سنة فأكثر) حسب النوع والحالة التعليمية </t>
  </si>
  <si>
    <t xml:space="preserve">ECONOMICALLY INACTIVE POPULATION (15 YEARS &amp; ABOVE) BY GENDER &amp; EDUCATIONAL STATUS </t>
  </si>
  <si>
    <t xml:space="preserve">السكان غير النشيطين اقتصادياً (15 سنة فأكثر) حسب النوع والفئات العمرية </t>
  </si>
  <si>
    <t>ECONOMICALLY INACTIVE POPULATION (15 YEARS &amp; ABOVE) BY GENDER &amp; AGE GROUP</t>
  </si>
  <si>
    <t>دولة قطر تقسم إدارياً إلى ثمانية بلديات: الدوحة ، الريان ، الوكرة ، أم صلال، الخور ، الشمال، الظعاين و الشيحانية.</t>
  </si>
  <si>
    <t>رقم الرسم
Graph No.</t>
  </si>
  <si>
    <t>f- Characteristics of those Out of the Labor Force (Economically Inactive)</t>
  </si>
  <si>
    <r>
      <t>ذكور أو إناث ويشير إلى التحديد البيولوجي العام للفارق بين الرجال والنساء. وفقاً لمنظمة العمل الدولية (ILO) فإن البيانات مفصلة حسب الجنس وليس النوع حيث أن الأخير يشير إلى الفوارق الاجتماعية.</t>
    </r>
    <r>
      <rPr>
        <sz val="13"/>
        <rFont val="Arial"/>
        <family val="2"/>
      </rPr>
      <t xml:space="preserve"> </t>
    </r>
  </si>
  <si>
    <r>
      <t>يوجه للمشتغلين في إشارة إلى العمل الحالي وإلى المتعطلين الذين سبق لهم العمل في إشارة إلى آخر عمل. تم استخدام التصنيف الدولي للحالة العملية (ISCE) للتمييز بين أصحاب الأعمال ، العاملين لحسابهم، العاملين بأجر، العاملين للأسر بدون أجر ، آخرون وذلك على النحو التالي:</t>
    </r>
    <r>
      <rPr>
        <sz val="13"/>
        <rFont val="Arial"/>
        <family val="2"/>
      </rPr>
      <t xml:space="preserve"> </t>
    </r>
  </si>
  <si>
    <t>6- البلديــــــات</t>
  </si>
  <si>
    <t>7- الجنـــــــس:</t>
  </si>
  <si>
    <t>8- العمــــــــــر:</t>
  </si>
  <si>
    <t>9- الحـــالة الاجتمـــــاعية:</t>
  </si>
  <si>
    <t>10- المستــــــوى التـعليـــمي:</t>
  </si>
  <si>
    <t>11- القطــــــــاع:</t>
  </si>
  <si>
    <t>12- النشــــاط الاقتصــادي:</t>
  </si>
  <si>
    <t>13- المهنــة:</t>
  </si>
  <si>
    <r>
      <t>14- الحالـة العمليــة:</t>
    </r>
    <r>
      <rPr>
        <sz val="11"/>
        <rFont val="Arial"/>
        <family val="2"/>
      </rPr>
      <t xml:space="preserve"> </t>
    </r>
  </si>
  <si>
    <t>15- سـاعات العمل المـؤادة خلال أسبوع المسـح:</t>
  </si>
  <si>
    <t>17- الاستقــــرار في العمل:</t>
  </si>
  <si>
    <t xml:space="preserve">17- Stability at work.  </t>
  </si>
  <si>
    <t xml:space="preserve">15- Hours worked during survey week.  </t>
  </si>
  <si>
    <r>
      <t>14- Status in Employment</t>
    </r>
    <r>
      <rPr>
        <sz val="10"/>
        <rFont val="Arial"/>
        <family val="2"/>
      </rPr>
      <t xml:space="preserve"> </t>
    </r>
  </si>
  <si>
    <t xml:space="preserve">13- Occupation  </t>
  </si>
  <si>
    <t xml:space="preserve">12- Economic Activity  </t>
  </si>
  <si>
    <t xml:space="preserve">11- Sector  </t>
  </si>
  <si>
    <t xml:space="preserve">10- Educational Level </t>
  </si>
  <si>
    <t>9- Marital Status</t>
  </si>
  <si>
    <t>8- Age</t>
  </si>
  <si>
    <t xml:space="preserve">6- Municipality  </t>
  </si>
  <si>
    <t>5 - Unemployed :</t>
  </si>
  <si>
    <t>4 - Self employed :</t>
  </si>
  <si>
    <t>a)     Employers are those workers who, working on their own account or with one or a few partners, hold the type of job defined as a "self-employment" and have engaged one or more persons to work for them in their business as "employees".</t>
  </si>
  <si>
    <t>b)    Own-account workers are those workers who, working on their own account or with one or more partners, hold the type of job defined as a "self-employment", and have not engaged on a continuous basis any "employees".</t>
  </si>
  <si>
    <t>c)     Employees are all those workers who hold the type of job defined as "paid employment".</t>
  </si>
  <si>
    <t xml:space="preserve">d)    Unpaid family workers are those workers who hold a "self-employment" job in a market-oriented establishment operated by a related person living in the same household, who cannot be regarded as a partner, because their degree of commitment to the operation of the establishment, in terms of working time or other factors, is not at a level comparable to that of the head of the establishment. </t>
  </si>
  <si>
    <t xml:space="preserve">e)     Other.  Workers not classifiable by status, including those for whom insufficient relevant information is available and those who cannot be included in any of the preceding categories. </t>
  </si>
  <si>
    <t xml:space="preserve"> The State of Qatar is divided into eight municipalities:  Doha, Rayyan, Al Wakra, Um Slal, Al Khor, Al Shamal, Al Dha'ain and Al Sheehaniya.</t>
  </si>
  <si>
    <r>
      <t>يوجه لكافة الأشخاص البالغين من العمر 10 سنوات فأكثر ويعني أعلى مستوى تعليمي تم إكماله. إتساقاً مع تعداد 2010 حيث تم استخدام دليل التصنيف المعياري التعليمي المبنى على التنصيف المعياري الدولي للتعليم (ISCED) الصادر من منظمة التربية والعلوم والثقافة التابعة للأمم المتحدة (UNESCO) وذلك لتصنيف الردود. تم ترميز البيانات على مستوى الحد الخامس ولكن تم التبويب على المستوى الرئيسي فقط.</t>
    </r>
    <r>
      <rPr>
        <sz val="13"/>
        <rFont val="Arial"/>
        <family val="2"/>
      </rPr>
      <t xml:space="preserve"> </t>
    </r>
  </si>
  <si>
    <t>Asked of all persons aged 10 years and above.  It is the highest educational level completed.  Consistent with the 2010 Census, the Directory of Standard Classification of Education, based on UNESCO’s International Standard Classification of Education (ISCED), was used to classify responses.  Information was coded at the five-digit level and tabulated at the broad level only.</t>
  </si>
  <si>
    <r>
      <t>يوجه للمشتغلين في إشارة للعمل الحالي والمتعطلين الذين سبق لهم العمل في إشارة إلى آخر عمل. النشاط الاقتصادي هو نوع العمل الذي تزاوله المنشأة أو الشركة المخدمة بغض النظر عن مهنة الشخص أو حالته العملية. إذا كانت المنشأة تزاول أكثر من نشاط واحد يتم تحديد النشاط الاقتصادي الرئيسي. اتساقاً مع تعداد 2010 فقد تم استخدام التصنيف الصناعي المعياري الدولي لكافة الأنشطة الاقتصادية (ISIC4) الصادر من الأمم المتحدة. تم ترميز البيانات على مستوى الحد الرابع وجرى تبويبها على الأقسام العريضة.</t>
    </r>
    <r>
      <rPr>
        <sz val="13"/>
        <rFont val="Arial"/>
        <family val="2"/>
      </rPr>
      <t xml:space="preserve"> </t>
    </r>
  </si>
  <si>
    <t>Asked of the employed in reference to current employment and the unemployed who worked before in reference to last employment.  Economic activity is the type of work in which the employing firm or enterprise engages, irrespective of the person’s occupation or status in employment.  If the firm engages in more than one activity, the primary economic activity is determined.  Consistent with the 2010 Census, the UN International Standard Industrial Classification of All Economic Activities (ISIC4) was used.  Information was coded at the four-digit level and tabulated at the broad “section” level.</t>
  </si>
  <si>
    <t xml:space="preserve">وهى تشير إلى نوع العمل الذي يزاوله الشخص بغض النظر عن النشاط الاقتصادي للمنشأة المخدمة وبغض النظر عن الحالة العملية للشخص. إذا كان الشخص يمارس أكثر من مهنة واحدة يتم تحديد المهنة الرئيسية. يوجه إلى المشتغلين (المهنة الحالية) والمتعطلون الذين سبق لهم العمل (آخر مهنة جرت مزاولتها قبل أن يصبح متعطلاً) . إتساقاً مع تعداد 2010 فقد جرى استخدام التصنيف المعياري الدولي (ISCO88) الصادر من منظمة العمل الدولية. تم ترميز البيانات على مستوى الحد الرابع وجرى تبويبها على مستوى "المجموعات الرئيسية". </t>
  </si>
  <si>
    <t>Refers to the type of work practiced by a person, irrespective of the employing establishment’s economic activity and irrespective of the person’s status in employment.  If the individual practices more than one occupation, the primary  occupation is determined.  Primary occupation is asked of the employed (current occupation) and the unemployed who worked before (last practiced occupation before unemployment).  Consistent with the 2010 Census, the ILO International Standard Classification of Occupations (ISCO88) was used.  Information was coded at the four-digit level and tabulated at the “major group level”.</t>
  </si>
  <si>
    <t>16- إجمالي الأجر الشهري:</t>
  </si>
  <si>
    <t xml:space="preserve">16- Total monthly wage.  </t>
  </si>
  <si>
    <t xml:space="preserve"> قائمة الجداول</t>
  </si>
  <si>
    <t xml:space="preserve"> قائمة الرسوم البيانية</t>
  </si>
  <si>
    <t>a.  Characteristics of the Population</t>
  </si>
  <si>
    <t>b. Relationship with the Labor Force</t>
  </si>
  <si>
    <t>c.  Characteristics of the Labor Force (Economically Active)</t>
  </si>
  <si>
    <t>d. Characteristics of the Employed</t>
  </si>
  <si>
    <t>e.  Characteristics of Unemployed</t>
  </si>
  <si>
    <t xml:space="preserve"> تم توزيع وحدات المعاينة على أساس أربعة مجالات:</t>
  </si>
  <si>
    <t xml:space="preserve">The sampling units are distributed on the basis of four categories: 
</t>
  </si>
  <si>
    <t>Calculated in years, based on date of birth.</t>
  </si>
  <si>
    <r>
      <t>7- Sex</t>
    </r>
    <r>
      <rPr>
        <sz val="11"/>
        <rFont val="Arial"/>
        <family val="2"/>
      </rPr>
      <t xml:space="preserve"> </t>
    </r>
  </si>
  <si>
    <t xml:space="preserve">f)     Domestic sector:  </t>
  </si>
  <si>
    <t xml:space="preserve">e)    Diplomatic/International/Regional:  </t>
  </si>
  <si>
    <t xml:space="preserve">d)    Mixed:  </t>
  </si>
  <si>
    <t xml:space="preserve">c)    Private:  </t>
  </si>
  <si>
    <t xml:space="preserve">a)    Governmental department:  </t>
  </si>
  <si>
    <t xml:space="preserve">b)   Government corporation/company:  </t>
  </si>
  <si>
    <t xml:space="preserve">وهى الشركات المرتبطة بالأنشطة الإنتاجية والتي يكون رأسمالها مملوكاً بالكامل للحكومة مثل مصرف قطر المركزي، قطر للبترول. </t>
  </si>
  <si>
    <t xml:space="preserve">وهى المنشآت التي يمتلكها الأفراد أو مجموعة من الأفراد سواء كانوا قطريون أو غير قطريين وسواء كانوا طبيعين أو إعتباريين. </t>
  </si>
  <si>
    <t xml:space="preserve">وهى المؤسسات المرتبطة بالأنشطة الدبلوماسية أو القنصلية نيابة عن دول أخرى أو تلك التي تتبع لمنظمات إقليمية أو دولية. </t>
  </si>
  <si>
    <r>
      <t xml:space="preserve">Pop </t>
    </r>
    <r>
      <rPr>
        <vertAlign val="subscript"/>
        <sz val="12"/>
        <rFont val="Arial"/>
        <family val="2"/>
      </rPr>
      <t>(15 years &amp;above)</t>
    </r>
    <r>
      <rPr>
        <sz val="12"/>
        <rFont val="Arial"/>
        <family val="2"/>
      </rPr>
      <t>:
عدد السكان في سن العمل 15 سنة فأكثر(يشمل السكان النشيطون اقتصاديا والسكان غير النشيطين اقتصاديا) خلال سنة معينة</t>
    </r>
  </si>
  <si>
    <r>
      <t xml:space="preserve">Pop </t>
    </r>
    <r>
      <rPr>
        <vertAlign val="subscript"/>
        <sz val="12"/>
        <rFont val="Arial"/>
        <family val="2"/>
      </rPr>
      <t>(15 years &amp;above)</t>
    </r>
    <r>
      <rPr>
        <sz val="12"/>
        <rFont val="Arial"/>
        <family val="2"/>
      </rPr>
      <t>:
عدد السكان في سن العمل 15 سنة فأكثر خلال سنة معينة</t>
    </r>
  </si>
  <si>
    <r>
      <t xml:space="preserve">Pop </t>
    </r>
    <r>
      <rPr>
        <vertAlign val="subscript"/>
        <sz val="9"/>
        <rFont val="Arial"/>
        <family val="2"/>
      </rPr>
      <t>(15 years &amp;above)</t>
    </r>
    <r>
      <rPr>
        <sz val="9"/>
        <rFont val="Arial"/>
        <family val="2"/>
      </rPr>
      <t xml:space="preserve"> : Population at age 15 year and above in a specific year. </t>
    </r>
  </si>
  <si>
    <r>
      <t xml:space="preserve">Pop </t>
    </r>
    <r>
      <rPr>
        <vertAlign val="subscript"/>
        <sz val="10"/>
        <rFont val="Arial"/>
        <family val="2"/>
      </rPr>
      <t>(15 years &amp;above)</t>
    </r>
    <r>
      <rPr>
        <sz val="10"/>
        <rFont val="Arial"/>
        <family val="2"/>
      </rPr>
      <t xml:space="preserve"> : Population( incloude economically active population and economically in active population at age 15 year and above in a specific year. </t>
    </r>
  </si>
  <si>
    <t>UNEMPLOYMENT RATE (15 YEARS &amp; ABOVE) BY NATIONALITY &amp; GENDER</t>
  </si>
  <si>
    <t>المحتويات</t>
  </si>
  <si>
    <t>Contents</t>
  </si>
  <si>
    <t>الباب الأول : مؤشرات القوى العاملة</t>
  </si>
  <si>
    <t>الباب الثاني : الجداول والرسوم البيانية لنتائج المسح</t>
  </si>
  <si>
    <t>Chapter One: Population and Labor Force</t>
  </si>
  <si>
    <t>الفصل الأول : السكان والقوى العاملة</t>
  </si>
  <si>
    <t>الفصل الثاني : السكان النشيطون اقتصادياً</t>
  </si>
  <si>
    <t>Chapter Two: Economically Active Population</t>
  </si>
  <si>
    <t>الفصل الثالث : السكان المتعطلون</t>
  </si>
  <si>
    <t>Chapter Three: Unemployed Population</t>
  </si>
  <si>
    <t>Chapter Four: Economically Inactive Population</t>
  </si>
  <si>
    <t>الفصل الرابع: السكان غير النشيطين اقتصادياً</t>
  </si>
  <si>
    <t xml:space="preserve"> Annex  (B) :  Standard Errors of Survey Estimates</t>
  </si>
  <si>
    <t>  Annex  (C) : Labor Force Survey Questionnaire</t>
  </si>
  <si>
    <t>د. صالح بن محمد النابت</t>
  </si>
  <si>
    <t>Dr. Saleh bin Mohamed Al-Nabit</t>
  </si>
  <si>
    <r>
      <t>1-</t>
    </r>
    <r>
      <rPr>
        <b/>
        <sz val="7"/>
        <rFont val="Sakkal Majalla"/>
      </rPr>
      <t xml:space="preserve"> </t>
    </r>
    <r>
      <rPr>
        <b/>
        <sz val="12"/>
        <rFont val="Sakkal Majalla"/>
      </rPr>
      <t xml:space="preserve">الأسر القطرية </t>
    </r>
  </si>
  <si>
    <r>
      <t>2-</t>
    </r>
    <r>
      <rPr>
        <b/>
        <sz val="7"/>
        <rFont val="Sakkal Majalla"/>
      </rPr>
      <t xml:space="preserve"> </t>
    </r>
    <r>
      <rPr>
        <b/>
        <sz val="12"/>
        <rFont val="Sakkal Majalla"/>
      </rPr>
      <t xml:space="preserve">الأسر غير القطرية (غير جماعية) </t>
    </r>
  </si>
  <si>
    <r>
      <t>3-</t>
    </r>
    <r>
      <rPr>
        <b/>
        <sz val="7"/>
        <rFont val="Sakkal Majalla"/>
      </rPr>
      <t xml:space="preserve"> </t>
    </r>
    <r>
      <rPr>
        <b/>
        <sz val="12"/>
        <rFont val="Sakkal Majalla"/>
      </rPr>
      <t>الأسر الجماعية الصغيرة غير القطرية (2 – 6 أفراد)</t>
    </r>
  </si>
  <si>
    <r>
      <t>4-</t>
    </r>
    <r>
      <rPr>
        <b/>
        <sz val="7"/>
        <rFont val="Sakkal Majalla"/>
      </rPr>
      <t xml:space="preserve"> </t>
    </r>
    <r>
      <rPr>
        <b/>
        <sz val="12"/>
        <rFont val="Sakkal Majalla"/>
      </rPr>
      <t>الأسرة الجماعية الكبيرة غير القطرية (7 أفراد أو أكثر).</t>
    </r>
  </si>
  <si>
    <t>ECONOMICALLY ACTIVE POPULATION (15 YEARS &amp; ABOVE) BY NATIONALITY ,
 GENDER &amp; SECTOR</t>
  </si>
  <si>
    <t>ECONOMICALLY ACTIVE POPULATION (15 YEARS &amp; ABOVE) BY STATUS 
IN EMPLOYMENT &amp; OCCUPATION</t>
  </si>
  <si>
    <t>ECONOMICALLY ACTIVE MALES (15 YEARS &amp; ABOVE) BY STATUS 
IN EMPLOYMENT &amp; OCCUPATION</t>
  </si>
  <si>
    <t>Discharged</t>
  </si>
  <si>
    <t>استغناء من جهة العمل</t>
  </si>
  <si>
    <t xml:space="preserve">                                              Sector
    Occupation </t>
  </si>
  <si>
    <t xml:space="preserve">                                   القطاع
المهنــــة </t>
  </si>
  <si>
    <t xml:space="preserve">                                     القطاع
المهنــــة </t>
  </si>
  <si>
    <t xml:space="preserve">                                           Sector
    Occupation </t>
  </si>
  <si>
    <t xml:space="preserve">                                         Sector
    Occupation </t>
  </si>
  <si>
    <t xml:space="preserve">                                      القطاع
المهنــــة </t>
  </si>
  <si>
    <t xml:space="preserve">                                         القطـــاع
النشاط الاقتصادي </t>
  </si>
  <si>
    <t xml:space="preserve">                                   القطـــاع
النشاط الاقتصادي </t>
  </si>
  <si>
    <t xml:space="preserve">                 الجنسية والنوع
فئات العمر</t>
  </si>
  <si>
    <t>UNEMPLOYED QATARIS ( 15 YEARS &amp; ABOVE ) WITH SECONDARY EDUCATION 
WHO HAVE ATTENDED TRAINING COURSES NOT WILLING TO WORK
 IN THE PRIVATE  SECTOR BY GENDER &amp; REASONS</t>
  </si>
  <si>
    <t xml:space="preserve">                                  Gender
Training Program 
Attendance</t>
  </si>
  <si>
    <t xml:space="preserve">                                       النوع
الالتحاق بدورات تدريبية</t>
  </si>
  <si>
    <t xml:space="preserve">                                               Sector
Economic Activity </t>
  </si>
  <si>
    <t xml:space="preserve">    المجموع</t>
  </si>
  <si>
    <t>45+</t>
  </si>
  <si>
    <t>QATARI MALE PARTICIPATION RATE (15 YEARS &amp; ABOVE) 
BY AGE GROUP</t>
  </si>
  <si>
    <t xml:space="preserve">                   Years         
  Age Groups</t>
  </si>
  <si>
    <t>QATARI FEMALE PARTICIPATION RATE 
(15 YEARS &amp; ABOVE)  BY AGE GROUP</t>
  </si>
  <si>
    <t xml:space="preserve">             السنوات       
   فئات العمر</t>
  </si>
  <si>
    <t xml:space="preserve">                    Years         
  Age Groups</t>
  </si>
  <si>
    <t>TOTAL QATARI PARTICIPATION RATE
(15 YEARS &amp; ABOVE) BY  AGE GROUP</t>
  </si>
  <si>
    <t xml:space="preserve">              السنوات       
   فئات العمر</t>
  </si>
  <si>
    <t>معدل المشاركة الاقتصادية  للذكور غير القطريين (15 سنة فأكثر)
 حسب فئات العمر</t>
  </si>
  <si>
    <t>NON-QATARI MALE PARTICIPATION RATE
(15 YEARS &amp; ABOVE)  BY  AGE GROUP</t>
  </si>
  <si>
    <t xml:space="preserve">                  Years         
  Age Groups</t>
  </si>
  <si>
    <t>معدل المشاركة الاقتصادية  للإناث غير القطريات (15 سنة فأكثر)
 حسب فئات العمر</t>
  </si>
  <si>
    <t>NON-QATARI FEMALE PARTICIPATION RATE
(15 YEARS &amp; ABOVE)  BY AGE GROUP</t>
  </si>
  <si>
    <t xml:space="preserve">معدل المشاركة الاقتصادية  لإجمالي غير القطريين (15 سنة فأكثر) 
حسب فئات العمر </t>
  </si>
  <si>
    <t>TOTAL NON-QATARI PARTICIPATION RATE
(15 YEARS &amp; ABOVE) BY  AGE GROUP</t>
  </si>
  <si>
    <t>MALE PARTICIPATION RATE(15 YEARS &amp; ABOVE)  
BY AGE GROUP</t>
  </si>
  <si>
    <t>FEMALE PARTICIPATION RATE (15 YEARS &amp; ABOVE)  
BY AGE GROUP</t>
  </si>
  <si>
    <t>FEMALE SHARE OF PAID JOBS IN 
NON-AGRICULTURE SECTOR</t>
  </si>
  <si>
    <t xml:space="preserve">                       Nationality 
                            &amp; Gender
Age Group</t>
  </si>
  <si>
    <t>AVERAGE MONTHLY WAGE (Q.R.) FOR WORKERS IN PAID 
EMPLOYMENT  ( 15 YEARS AND ABOVE ) BY GENDER &amp; GPI</t>
  </si>
  <si>
    <r>
      <t xml:space="preserve">1- نطــاق المسـح
</t>
    </r>
    <r>
      <rPr>
        <sz val="12"/>
        <rFont val="Sakkal Majalla"/>
      </rPr>
      <t>السكان المستهدفون بمسح القوى العاملة هم كافة الأسر القطرية وغير القطرية داخل الدولة. وهذا يشمل الأشخاص الذين يعيشون في أسر عادية وفي أسر جماعية وهذه مجموعة أشخاص لا تربطهم صلة قرابة ويتشاركون الظروف المعيشية في وحدة سكنية، مثل التجمعات العمالية، والطلاب القاطنين في الأقسام الداخلية، والممرضات في المستشفيات ... إلخ. وقد شمل هذا المسح كلاً من الأسر الجماعية الصغيرة (المكونة من أفراد يقل عددهم عن 7 أشخاص) والأسر الجماعية الكبيرة (التي تضم 7 أشخاص أو أكثر). ولم يشمل أماكن الإقامة القصيرة مثل الفنادق.</t>
    </r>
  </si>
  <si>
    <r>
      <t xml:space="preserve">2. فترة الإسناد الزمني
</t>
    </r>
    <r>
      <rPr>
        <sz val="12"/>
        <rFont val="Sakkal Majalla"/>
      </rPr>
      <t>يتم جمع البيانات كل شهر، وتكون الفترة المرجعية للمسح هي الأسبوع السابق لأسبوع إجراء المقابلات.</t>
    </r>
  </si>
  <si>
    <r>
      <t xml:space="preserve">3. المحاور التي تمت تغطيتها
</t>
    </r>
    <r>
      <rPr>
        <sz val="12"/>
        <rFont val="Sakkal Majalla"/>
      </rPr>
      <t>قام المسح بقياس إحصاءات القوى العاملة الرئيسية – السكان النشيطين اقتصادياً، الاستخدام والبطالة والمتغيرات الديموغرافية، والاجتماعية، والاقتصادية ذات العلاقة، وشمل القطاع، النشاط الاقتصادي، المهنة، المستوى التعليمي،... إلخ. وبالإضافة إلى المحاور الرئيسية فقد استقصى المسح عن الدخل، ساعات العمل ونوعه للمشتغلين، المهنة الحالية والسابقة، النشاط الاقتصادي، الحالة العملية، الاستقرار في العمل، أسباب عدم العمل بدوام كامل، العمل الثانوي (مهن متعددة)، فترة البحث عن العمل وأساليبه ، أسباب البطالة أو عدم البحث عن العمل، الرغبة والاستعداد للعمل أو التدريب بغرض العمل والمتغيرات الأخرى. كذلك فلقد بحث المسح الأساليب التي استخدمت في السابق من قبل العاملين القطريين (أقل من 25 سنة) للحصول على وظائفهم الحالية والأسباب الخاصة لعدم البحث عن عمل في القطاع الخاص من قبل القطريين المتعطلين.</t>
    </r>
  </si>
  <si>
    <r>
      <rPr>
        <b/>
        <sz val="10"/>
        <rFont val="Arial"/>
        <family val="2"/>
      </rPr>
      <t xml:space="preserve">1. Survey scope </t>
    </r>
    <r>
      <rPr>
        <sz val="10"/>
        <rFont val="Arial"/>
        <family val="2"/>
      </rPr>
      <t xml:space="preserve">
The target population for the labor force survey was all Qatari and non-Qatari households in the state. This included persons living in regular households as well as in collective households. Collective households are groups of unrelated persons sharing living arrangements in a residential unit, such as labor camps, students in dormitories, nurses in hospitals, and others. The survey covered both small collective households (composed of less than 7 persons) and large collective households (composed of 7 persons and above). Short period accommodations, such as hotels, were kept out of the scope of the survey.</t>
    </r>
  </si>
  <si>
    <r>
      <rPr>
        <b/>
        <sz val="10"/>
        <rFont val="Arial"/>
        <family val="2"/>
      </rPr>
      <t>2. Reference period</t>
    </r>
    <r>
      <rPr>
        <sz val="10"/>
        <rFont val="Arial"/>
        <family val="2"/>
      </rPr>
      <t xml:space="preserve">
The data collection for the survey is done every month. The reference period for the survey is the week prior to the week the interview is conducted.</t>
    </r>
  </si>
  <si>
    <r>
      <rPr>
        <b/>
        <sz val="10"/>
        <rFont val="Arial"/>
        <family val="2"/>
      </rPr>
      <t>3. Topics covered</t>
    </r>
    <r>
      <rPr>
        <sz val="10"/>
        <rFont val="Arial"/>
        <family val="2"/>
      </rPr>
      <t xml:space="preserve">
The survey measured the key labor force statistics: Economically active population, employment and unemployment as well as relevant demographic, social and economic variables including sectors, economic activities, occupations, educational levels… etc. In addition, the survey investigated: income, hours and type of work for the employees, current and previous occupation, economic activity, employment status, work stability, reasons for working part-time, secondary work (multiple jobs) length and methods of looking for job, reasons for unemployment or not seeking work, desire and readiness for work, or for training to work and other variables. Besides, the survey explored the methods previously used by the Qatari employees (less than 25 years old) to get their current jobs and the reasons of the unemployed Qatari nationals for not seeking jobs in the private sector.</t>
    </r>
  </si>
  <si>
    <t xml:space="preserve"> Diplomatic/International/Regional</t>
  </si>
  <si>
    <t>دبلوماسى / دولى / اقليمى 
 Diplomatic/International/Regional</t>
  </si>
  <si>
    <t>إمدادات المياه وأنشطة الصرف والنفايات  Water supply; sewerage and waste activities</t>
  </si>
  <si>
    <t>UNEMPLOYED (15 YEARS &amp; ABOVE) WHO DID NOT TAKE ANY STEPS 
TO SEEK EMPLOYMENT BY NATIONALITY , GENDER &amp; REASON</t>
  </si>
  <si>
    <t xml:space="preserve">                             النوع
نــوع الدورة</t>
  </si>
  <si>
    <t>غير مســـــــــــــتعد</t>
  </si>
  <si>
    <t>Not Ready</t>
  </si>
  <si>
    <t>Total Persons of Unemployed Qataris with Secondary Education who Have attend training courses</t>
  </si>
  <si>
    <t xml:space="preserve">متوسط الأجر الشهري (بالريال القطري) للمشتغلين بأجر (15سنة فأكثر) حسب النوع و القطاع (بالألف)   </t>
  </si>
  <si>
    <t>متوسط الأجر الشهري (بالريال القطري) للمشتغلين بأجر (15سنة فأكثر) حسب النوع والمهنة (بالألف)</t>
  </si>
  <si>
    <t>MONTHLY AVERAGE WAGE (Q.R.) FOR PAID EMPLOYMENT WORKERS (15 YEARS &amp; ABOVE) BY GENDER &amp; OCCUPATION (THOUSAND)</t>
  </si>
  <si>
    <t>MONTHLY AVERAGE WAGE (Q.R.) FOR PAID EMPLOYMENT WORKERS (15 YEARS &amp; ABOVE) BY GENDER &amp; SECTOR (THOUSANDS)</t>
  </si>
  <si>
    <t xml:space="preserve">متوسط ساعات عمل المشتغلين (15 سنة فأكثر) حسب النشاط الاقتصادي </t>
  </si>
  <si>
    <t xml:space="preserve">AVERAGE WORK HOURS FOR EMPLOYED PERSONS (15 YEARS &amp; ABOVE) BY ECONOMIC ACTIVITY </t>
  </si>
  <si>
    <t>TOTAL POPULATION PARTICIPATION RATE 
(15 YEARS &amp; ABOVE) BY AGE GROUP</t>
  </si>
  <si>
    <t xml:space="preserve">ECONOMICALLY ACTIVE POPULATION (15 YEARS &amp; ABOVE) BY GENDER &amp; EDUCATIONAL STATUS(THOUSAND) </t>
  </si>
  <si>
    <t>Population &amp; labour Force by Municipality</t>
  </si>
  <si>
    <t>Male Population &amp; labour Force by Municipality</t>
  </si>
  <si>
    <t>Female Population &amp; labour Force by Municipality</t>
  </si>
  <si>
    <t>السكان الذكور (15 سنة فأكثر) حسب العلاقة بقوة العمل وفئات العمر</t>
  </si>
  <si>
    <t>Male Population (15 Years &amp; above) by Relation to Labour Force and Age Groups</t>
  </si>
  <si>
    <t>Female Population (15 Years &amp; above) by Relation to Labour Force and Age Groups</t>
  </si>
  <si>
    <t>السكان الإناث (15 سنة فأكثر) حسب العلاقة بقوة العمل وفئات العمر</t>
  </si>
  <si>
    <t>Qatari Male (15 Years &amp; above) by Educational Status &amp; Age Groups</t>
  </si>
  <si>
    <t>Qatari Female (15 Years &amp; above) by Educational Status &amp; Age Groups</t>
  </si>
  <si>
    <t>Non-Qatari Male (15 Years &amp; above) by Educational Status &amp; Age Groups</t>
  </si>
  <si>
    <t>Non-Qatari Female (15 Years &amp; above) by Educational Status &amp; Age Groups</t>
  </si>
  <si>
    <t xml:space="preserve">السكان الذكور (15 سنة فأكثر) حسب الحالة التعليمية وفئات العمر </t>
  </si>
  <si>
    <t xml:space="preserve">السكان الإناث (15 سنة فأكثر) حسب الحالة التعليمية وفئات العمر </t>
  </si>
  <si>
    <t>Chapter One : Population and Labor Force</t>
  </si>
  <si>
    <t>الفصل الأول: السكان والقوى العاملة</t>
  </si>
  <si>
    <t>الفصل الثاني: السكان النشيطون اقتصادياً</t>
  </si>
  <si>
    <t>Chapter Two : Economically Active Population</t>
  </si>
  <si>
    <t>المشتغلون بأجر (15 سنة فأكثر) ومتوسط الأجر الشهري (بالريال القطري) حسب النوع والمهنة</t>
  </si>
  <si>
    <t>WORKERS IN PAID EMPLOYMENT (15 YEARS &amp; ABOVE) AND MONTHLY AVERAGE WAGE (Q.R.), 
BY GENDER &amp; OCCUPATION</t>
  </si>
  <si>
    <t>WORKERS IN PAID EMPLOYMENT (15 YEARS &amp; ABOVE) AND MONTHLY AVERAGE WAGE (Q.R.), 
BY GENDER &amp; ECONOMIC ACTIVITY</t>
  </si>
  <si>
    <t>WORKERS IN PAID EMPLOYMENT (15 YEARS &amp; ABOVE) AND AVERAGE MONTHLY WAGE (Q.R), 
BY GENDER &amp; SECTOR</t>
  </si>
  <si>
    <t>WORKERS IN PAID EMPLOYMENT (15 YEARS &amp; ABOVE) AND MONTHLY AVERAGE WAGE (Q.R.), 
BY GENDER &amp; EDUCATIONAL STATUS</t>
  </si>
  <si>
    <t>Economically Active Males (15 Years &amp; above) by Employment Status &amp; Economic Activity</t>
  </si>
  <si>
    <t>Economically Active Females (15 Years &amp; above) by Employment Status &amp; Economic Activity</t>
  </si>
  <si>
    <t>Economically Active Males (15 Years &amp; above) by Occupation &amp; Economic Activity</t>
  </si>
  <si>
    <t>Economically Active Females (15 Years &amp; above) by Occupation &amp; Economic Activity</t>
  </si>
  <si>
    <t>Economically Active Males (15 Years &amp; above) by Educational Status &amp; Occupation</t>
  </si>
  <si>
    <t>Economically Active Females (15 Years &amp; above) by Educational Status &amp; Occupation</t>
  </si>
  <si>
    <t>Economically Active Males (15 Years &amp; above) by Sector &amp; Occupation</t>
  </si>
  <si>
    <t>Economically Active Females (15 Years &amp; above) by Sector &amp; Occupation</t>
  </si>
  <si>
    <t>Economically Active Males (15 Years &amp; above) by Age Groups &amp; Occupation</t>
  </si>
  <si>
    <t>Economically Active Females (15 Years &amp; above) by Age Groups &amp; Occupation</t>
  </si>
  <si>
    <t>Economically Active Males (15 Years &amp; above) by Educational Status &amp; Economic Activity</t>
  </si>
  <si>
    <t>Economically Active Females (15 Years &amp; above) by Educational Status &amp; Economic Activity</t>
  </si>
  <si>
    <t>Economically Active Males (15 Years &amp; above) by Sector &amp; Economic Activity</t>
  </si>
  <si>
    <t>Economically Active Females (15 Years &amp; above) by Sector &amp; Economic Activity</t>
  </si>
  <si>
    <t>Economically Active Males (15 Years &amp; above) by Age Groups &amp; Economic Activity</t>
  </si>
  <si>
    <t>Economically Active Females (15 Years &amp; above) by Age Groups &amp; Economic Activity</t>
  </si>
  <si>
    <t>Economically Active Males (15 Years &amp; above) by Educational Status &amp; Sector</t>
  </si>
  <si>
    <t>Economically Active Females (15 Years &amp; above) by Educational Status &amp; Sector</t>
  </si>
  <si>
    <t>Economically Active Qatari Males (15 Years &amp; above) by Employment Status &amp; Occupation</t>
  </si>
  <si>
    <t>Economically Active Qatari Females (15 Years &amp; above) by Employment Status &amp; Occupation</t>
  </si>
  <si>
    <t>Economically Active Qatari Males (15 Years &amp; above) by Employment Status &amp; Economic Activity</t>
  </si>
  <si>
    <t>Economically Active Qatari Females (15 Years &amp; above) by Employment Status &amp; Economic Activity</t>
  </si>
  <si>
    <t>Economically Active Qatari Males (15 Years &amp; above) by Occupation &amp; Economic Activity</t>
  </si>
  <si>
    <t>Economically Active Qatari Females (15 Years &amp; above) by Occupation &amp; Economic Activity</t>
  </si>
  <si>
    <t>Economically Active Qatari Males (15 Years &amp; above) by Educational Status &amp; Occupation</t>
  </si>
  <si>
    <t>Economically Active Qatari Females (15 Years &amp; above) by Educational Status &amp; Occupation</t>
  </si>
  <si>
    <t>Economically Active Qatari Males (15 Years &amp; above) by Sector &amp; Occupation</t>
  </si>
  <si>
    <t>Economically Active Qatari Females (15 Years &amp; above) by Sector &amp; Occupation</t>
  </si>
  <si>
    <t>Economically Active Qatari Males (15 Years &amp; above) by Sector &amp; Economic Activity</t>
  </si>
  <si>
    <t>Economically Active Qatari Females (15 Years &amp; above) by Sector &amp; Economic Activity</t>
  </si>
  <si>
    <t>Economically Active Non-Qatari Males (15 Years &amp; above) by Employment Status &amp; Occupation</t>
  </si>
  <si>
    <t>Economically Active Non-Qatari Females (15 Years &amp; above) by Employment Status &amp; Occupation</t>
  </si>
  <si>
    <t>Economically Active Non-Qatari Males (15 Years &amp; above) by Employment Status &amp; Economic Activity</t>
  </si>
  <si>
    <t>Economically Active Non-Qatari Females (15 Years &amp; above) by Employment Status &amp; Economic Activity</t>
  </si>
  <si>
    <t>Economically Active Non-Qatari Males (15 Years &amp; above) by Occupation &amp; Economic Activity</t>
  </si>
  <si>
    <t>Economically Active Non-Qatari Females (15 Years &amp; above) by Occupation &amp; Economic Activity</t>
  </si>
  <si>
    <t>Economically Active Non-Qatari Males (15 Years &amp; above) by Educational Status &amp; Occupation</t>
  </si>
  <si>
    <t>Economically Active Non-Qatari Females (15 Years &amp; above) by Educational Status &amp; Occupation</t>
  </si>
  <si>
    <t>Economically Active Non-Qatari Males (15 Years &amp; above) by Sector &amp; Occupation</t>
  </si>
  <si>
    <t>Economically Active Non-Qatari Females (15 Years &amp; above) by Sector &amp; Occupation</t>
  </si>
  <si>
    <t>Economically Active Non-Qatari Males (15 Years &amp; above) by Sector &amp; Economic Activity</t>
  </si>
  <si>
    <t xml:space="preserve"> Economically Active Non-Qatari Females (15 Years &amp; above) by Sector &amp; Economic Activity</t>
  </si>
  <si>
    <t>الفصل الثالث: السكان المتعطلون</t>
  </si>
  <si>
    <t>Chapter Three : Unemployed Population</t>
  </si>
  <si>
    <t xml:space="preserve">Unemployed (15 Years &amp; above)Who Did not Take Any Steps To seek  Employment by Nationality , gender &amp; Reason </t>
  </si>
  <si>
    <t>Unemployed Qataris (15 Years &amp; above) with Secondary Education by gender and Training Program Attendance</t>
  </si>
  <si>
    <t>المتعطلون القطريون (15 سنة فأكثر) الحاصلون على الثانوية الذين التحقوا بدورات تدريبية حسب النوع ونوع الدورة</t>
  </si>
  <si>
    <t>Unemployed Qataris (15 Years &amp; above) with Secondary Education who Attended Training Programs by gender &amp; Type of Training</t>
  </si>
  <si>
    <t>Chapter Four : Economically Inactive Population</t>
  </si>
  <si>
    <t>السكان غير النشيطين اقتصادياً (15 سنة فأكثر) حسب الجنسية والنوع وفئات العمر</t>
  </si>
  <si>
    <t>Unemployed Qataris ( 15 Years &amp; Above ) With Secondary Education Who Have Attended Training Courses Not Willing to Work In the Private  Sector By gender And Reasons</t>
  </si>
  <si>
    <t>السكان غير النشيطين اقتصادياً (15 سنة فأكثر) حسب الجنسية والنوع والحالة الزواجية</t>
  </si>
  <si>
    <t>Tables List</t>
  </si>
  <si>
    <t>Charts List</t>
  </si>
  <si>
    <t>قائمة الجداول</t>
  </si>
  <si>
    <t>قائمة الرسوم البيانية</t>
  </si>
  <si>
    <t xml:space="preserve">First Section: Labor Force Indicators </t>
  </si>
  <si>
    <t>Table List</t>
  </si>
  <si>
    <t>Economically active population (15 years &amp; above) by nationality &amp; gender</t>
  </si>
  <si>
    <t>Economically inactive population (15 years &amp; above) by nationality &amp; gender</t>
  </si>
  <si>
    <t>Qatari male participation rate (15 years &amp; above) by age group</t>
  </si>
  <si>
    <t>Qatari female participation rate  (15 years &amp; above) by age group</t>
  </si>
  <si>
    <t>Total Qatari  participation rate  (15 years &amp; above) by age group</t>
  </si>
  <si>
    <t>Non-Qatari male participation rate (15 years &amp; above) by age group</t>
  </si>
  <si>
    <t>Non-Qatari female participation rate (15 years &amp; above) by age group</t>
  </si>
  <si>
    <t>Total Non-Qatari  participation rate (15 years &amp; above) by age group</t>
  </si>
  <si>
    <t>Male participation rate (15 years &amp; above) by age group</t>
  </si>
  <si>
    <t>Female participation rate (15 years &amp; above) by age group</t>
  </si>
  <si>
    <t>Total participation rate (15 years &amp; above) by age group</t>
  </si>
  <si>
    <t>Employment to population ratio by Gender</t>
  </si>
  <si>
    <t>Employment rate by nationality &amp; gender</t>
  </si>
  <si>
    <t>Economic dependency ratio by gender</t>
  </si>
  <si>
    <t>Unemployment rate (15 years &amp; above) by nationality &amp; gender</t>
  </si>
  <si>
    <t>Average monthly wage (Q.R.) for workers in paid employment ( 15 years and above ) by gender &amp; GPI</t>
  </si>
  <si>
    <t>Female share of paid jobs in non-agriculture sector</t>
  </si>
  <si>
    <t>السكان النشيطون اقتصاديا (15 سنة فأكثر) حسب الجنسية والنوع</t>
  </si>
  <si>
    <t>السكان غير النشيطين اقتصاديا(15 سنة فأكثر) حسب الجنسية والنوع</t>
  </si>
  <si>
    <t>معدل المشاركة الاقتصادية لإجمالي القطريين (15 سنة فأكثر) حسب فئات العمر</t>
  </si>
  <si>
    <t>معدل المشاركة الاقتصادية للذكور غير القطريين (15 سنة فأكثر) حسب فئات العمر</t>
  </si>
  <si>
    <t>معدل المشاركة الاقتصادية للإناث غير القطريات (15 سنة فأكثر) حسب فئات العمر</t>
  </si>
  <si>
    <t>معدل المشاركة الاقتصادية لإجمالي غير القطريين (15 سنة فأكثر) حسب فئات العمر</t>
  </si>
  <si>
    <t xml:space="preserve">نسبة الإعالة الاقتصادية حسب النوع </t>
  </si>
  <si>
    <t xml:space="preserve">متوسط الأجر الشهري (بالريال القطري) للمشتغلين بأجر (15 سنة فأكثر) حسب النوع ومؤشر المساواة بين الجنسين </t>
  </si>
  <si>
    <t>نسبة الذين يعملون لحسابهم الخاص والذين يعملون لدى العائلة من إجمالي القوى العاملة</t>
  </si>
  <si>
    <t>Self-employed and family-employed percentage out of total labor force</t>
  </si>
  <si>
    <t>Youth participation rate (15-24 years) by nationality &amp; gender</t>
  </si>
  <si>
    <t>Total population participation rate (15 years &amp; above) by age group</t>
  </si>
  <si>
    <t>معدل التوظيف حسب الجنسية والنوع</t>
  </si>
  <si>
    <t>نسبة السكان النشيطين اقتصاديا (15 سنة فأكثر) حسب النشاط الاقتصادي والنوع</t>
  </si>
  <si>
    <t>4- معدل التوظيف</t>
  </si>
  <si>
    <t>Economically Active Males (15 Years &amp; above) by Employment Status &amp; Occupation</t>
  </si>
  <si>
    <t>Economically Active Females (15 Years &amp; above) by Employment Status &amp; Occupation</t>
  </si>
  <si>
    <t>Economically active population (15 years &amp; above) by gender</t>
  </si>
  <si>
    <t>Economically inactive population (15 years &amp; above) by  gender</t>
  </si>
  <si>
    <t>Qatari female participation rate (15 years &amp; above)by age group</t>
  </si>
  <si>
    <t>Total Qatari  participation rate (15 years &amp; above)by age group</t>
  </si>
  <si>
    <t xml:space="preserve">Male participation rate (15 years &amp; above) by age group </t>
  </si>
  <si>
    <t>Female participation rate (15 years &amp; above)by age group</t>
  </si>
  <si>
    <t xml:space="preserve">Employment to population ratio </t>
  </si>
  <si>
    <t xml:space="preserve">Employment rate by gender </t>
  </si>
  <si>
    <t>Economic dependency ratio</t>
  </si>
  <si>
    <t xml:space="preserve">Average monthly wage (Q.R.) for workers in paid employment ( 15 years and above ) </t>
  </si>
  <si>
    <t xml:space="preserve">Female share of paid jobs in non-agriculture sector </t>
  </si>
  <si>
    <t xml:space="preserve">self-employed and family-employed percentage out of total labor force </t>
  </si>
  <si>
    <t xml:space="preserve">السكان النشيطون اقتصاديا (15 سنة فأكثر) حسب النوع </t>
  </si>
  <si>
    <t>السكان غير النشيطين اقتصاديا(15 سنة فأكثر) حسب النوع</t>
  </si>
  <si>
    <t>معدل المشاركة الاقتصادية حسب الجنسية</t>
  </si>
  <si>
    <t>معدل المشاركة الاقتصادية للشباب (15- 24 سنة) حسب الجنسية</t>
  </si>
  <si>
    <t xml:space="preserve">معدل المشاركة الاقتصادية للإناث القطريات (15 سنة فأكثر) حسب فئات العمر </t>
  </si>
  <si>
    <t xml:space="preserve">معدل المشاركة الاقتصادية لإجمالي القطريين (15 سنة فأكثر) حسب فئات العمر  </t>
  </si>
  <si>
    <t xml:space="preserve">معدل المشاركة الاقتصادية للذكور غير القطريين (15 سنة فأكثر) حسب فئات العمر </t>
  </si>
  <si>
    <t xml:space="preserve">معدل المشاركة الاقتصادية للإناث غير القطريات (15 سنة فأكثر) حسب فئات العمر </t>
  </si>
  <si>
    <t>نسبة العمالة لإجمالي السكان</t>
  </si>
  <si>
    <t>معدل التوظيف حسب النوع</t>
  </si>
  <si>
    <t xml:space="preserve">نسبة الإعالة الاقتصادية </t>
  </si>
  <si>
    <t>معدل البطالة (15 سنة فأكثر) حسب النوع</t>
  </si>
  <si>
    <t>معدل البطالة للشباب (15 -24 سنة) حسب النوع</t>
  </si>
  <si>
    <t>متوسط الأجر الشهري (بالريال القطري) للمشتغلين بأجر (15 سنة فأكثر)</t>
  </si>
  <si>
    <t xml:space="preserve">Unemployment rate ( 15 years and above ) by gender </t>
  </si>
  <si>
    <t xml:space="preserve">Youth unemployment rate  (15-24 years ) by gender </t>
  </si>
  <si>
    <t>Labor force participation Rate by Natioanlity</t>
  </si>
  <si>
    <t>Youth participation rate (15-24 years) by nationality</t>
  </si>
  <si>
    <t>YOUTH UNEMPLOYMENT RATE (15 - 24 YEAR) BY NATIONALITY &amp; GENDER</t>
  </si>
  <si>
    <t>نسبة السكان النشيطين اقتصادياً (15 سنة فأكثر) حسب النشاط الاقتصادي والنوع</t>
  </si>
  <si>
    <t xml:space="preserve">                Nationality                      &amp;Gender 
  Year                     </t>
  </si>
  <si>
    <t xml:space="preserve">Diplomatic/International/
Regional </t>
  </si>
  <si>
    <t xml:space="preserve">Diplomatic/
International/
Regional </t>
  </si>
  <si>
    <t>Employment search includes search for paid employment or self employment.</t>
  </si>
  <si>
    <t>We would like to extend our appreciation to all sample households for their co-operation and positive response which made this task a success. We also thank all those who worked on this survey, whether from inside or outside the Authority.</t>
  </si>
  <si>
    <t>كما نود أن نعبر عن تقديرنا لجميع أسر العينة التي كان لتجاوبها وتعاونها أكبر الأثر في إنجاح هذا المسح، وكذلك الشكر لجميع الذين عملوا في هذا المسح من داخل الجهاز أو خارجه.</t>
  </si>
  <si>
    <t>رئيس جهاز التخطيط والإحصاء</t>
  </si>
  <si>
    <t>Planning and Statistics Authority, President</t>
  </si>
  <si>
    <t>SELF-EMPLOYED AND FAMILY-EMPLOYED PERCENTAGE
 OUT OF TOTAL LABOR FORCE</t>
  </si>
  <si>
    <t>وقد جرى تنفيذ المسح آخذين في الاعتبار توصيات منظمة العمل الدولية، حيث يتم جمع البيانات بشكل شهري، ويتم نشر خصائص القوى العاملة بشكل ربع سنوي من خلال موقع الجهاز على الإنترنت.</t>
  </si>
  <si>
    <t>The survey was implemented taking into account the recommendations of the International Labor Organization, Where data is collected on a monthly basis, and labor force characteristics are published on a quarterly basis on PSA website.</t>
  </si>
  <si>
    <t>  Annex  (A) : Methodology of Survey</t>
  </si>
  <si>
    <t>الزراعة  والحراجة وصيد الأسماك  Agriculture, forestry and fishing</t>
  </si>
  <si>
    <t>Labor force participation Rate ( LFPR)  by Natioanlity &amp; gender</t>
  </si>
  <si>
    <t xml:space="preserve"> حصة الإناث في الوظائف المدفوعة الأجر في القطاع غير الزراعي</t>
  </si>
  <si>
    <t>مســـــــــــــتعد</t>
  </si>
  <si>
    <t>Ready</t>
  </si>
  <si>
    <t xml:space="preserve">               الجنسية والنوع
اسباب عدم البحث
 عن عمل</t>
  </si>
  <si>
    <t xml:space="preserve">                      Nationality &amp; Gender
Reasons for not Seeking 
Employment</t>
  </si>
  <si>
    <t xml:space="preserve">               الجنسية والنوع
أسباب التعطل</t>
  </si>
  <si>
    <t xml:space="preserve">                     Nationality
                       &amp; Gender
Reasons of 
Unemployment</t>
  </si>
  <si>
    <t>PERCENTAGE OF  ACTIVE POPULATION  (15 YEARS &amp; ABOVE) BY ECONOMIC ACTIVITY &amp; GENDER</t>
  </si>
  <si>
    <t>نسبة العمالة إلى السكان حسب النوع</t>
  </si>
  <si>
    <t>* تم مراجعة وتحديث السلسلة الزمنيه لهذا المؤشر</t>
  </si>
  <si>
    <t>* The time series of this indicator were reviewed and updated</t>
  </si>
  <si>
    <t xml:space="preserve">                                  Employment Status
   Economic Activity </t>
  </si>
  <si>
    <t xml:space="preserve">                   الجنسية والنوع
إجراءات البحث عن 
عمل (خلال الشهر السابق 
لأسبوع المسح)</t>
  </si>
  <si>
    <t xml:space="preserve">                               Nationality &amp; Gender
Methods of Employment 
Search (During Month Prior 
to Survey Week)</t>
  </si>
  <si>
    <t xml:space="preserve">               Nationality &amp; Gender
Age Groups</t>
  </si>
  <si>
    <t>Second Section: Tables and Charts for Survey Results</t>
  </si>
  <si>
    <t>Workers in Paid Employment (15 Years &amp; above) and Monthly Average  Wage (Q.R.) by gender and Occupation</t>
  </si>
  <si>
    <t>Workers in Paid Employment (15 Years &amp; above) and Monthly Average  Wage (Q.R.) by gender and Economic Activity</t>
  </si>
  <si>
    <t>Workers in Paid Employment (15 Years &amp; above) and Monthly Average  Wage (Q.R.) by gender and Educational Status</t>
  </si>
  <si>
    <t>Percentage of Active population (15 years &amp; above) by economic activity &amp; gender</t>
  </si>
  <si>
    <t>Percentage of active population (15 years and above) by economic activity &amp; gender</t>
  </si>
  <si>
    <t>تقديم طلب تسجيل منشأة خاصة</t>
  </si>
  <si>
    <t>Application For Registration Of private Business</t>
  </si>
  <si>
    <t>أسباب صحية</t>
  </si>
  <si>
    <t>أخــــــرى</t>
  </si>
  <si>
    <t>Health Reasons</t>
  </si>
  <si>
    <t>الإختـلاط</t>
  </si>
  <si>
    <t>الوضع الإجتماعى</t>
  </si>
  <si>
    <t>Social Status</t>
  </si>
  <si>
    <t>Mixed Work Environment</t>
  </si>
  <si>
    <t>The Planning and Statistics Authority carried out the Labor Force Sample Survey for 2020 to outline the size and composition of the labor force in Qatar. The survey is very important as it provides necessary data on the relation between labor market in Qatar and demographic and socioeconomic characteristics of the population such as education and professions. It goes without saying that these data are imperative for the design and evaluation of the development policies and programs in the State such as macroeconomic planning and human resources development planning.</t>
  </si>
  <si>
    <t>ECONOMICALLY ACTIVE MALES (15 YEARS &amp; ABOVE) BY OCCUPATION &amp; ECONOMIC ACTIVITY</t>
  </si>
  <si>
    <t>Dismissed</t>
  </si>
  <si>
    <t>الفصل</t>
  </si>
  <si>
    <t>أخرى Others</t>
  </si>
  <si>
    <t>Youth unemployment rate (15-24 years) by nationality &amp; gender</t>
  </si>
  <si>
    <t>EMPLOYED PERSONS (15 YEARS &amp; ABOVE) AND AVERAGE WORK HOURS BY NATIONALITY, GENDER &amp; OCCUPATION</t>
  </si>
  <si>
    <r>
      <t xml:space="preserve">عدد المشتغلين
</t>
    </r>
    <r>
      <rPr>
        <sz val="10"/>
        <rFont val="Arial"/>
        <family val="2"/>
      </rPr>
      <t>number of employees</t>
    </r>
  </si>
  <si>
    <r>
      <t>عدد المشتغلين</t>
    </r>
    <r>
      <rPr>
        <sz val="10"/>
        <rFont val="Arial"/>
        <family val="2"/>
      </rPr>
      <t xml:space="preserve">
number of employees</t>
    </r>
  </si>
  <si>
    <t>لا يشمل المشتغلين المتغيبين مؤقتاً وعددهم 25803</t>
  </si>
  <si>
    <t>Not Including Employed Temporarily Absent 25803</t>
  </si>
  <si>
    <t>2016 - 2021</t>
  </si>
  <si>
    <t>قام جهاز التخطيط والاحصاء بتنفيذ مسح القوى العاملة بالعينة  للعام 2021 للوقوف على حجم وتركيبة القوى العاملة في قطر . وتكمن أهمية هذا المسح في توفير بيانات هامة حول العلاقة بين سوق العمل والخصائص الديموغرافية والاجتماعية والاقتصادية للسكان مثل التعليم والمهن . هذه البيانات تعتبر ضرورية لتصميم وتقييم سياسات وبرامج الدولة كالتخطيط الاقتصادي الكلي وتخطيط تنمية الموارد البشرية .</t>
  </si>
  <si>
    <t xml:space="preserve">تقوم تقديرات مسح القوى العاملة لعام 2021 على أساس عينة احتمالية مكونة من 9200 أسرة و 59997 فرداً موزعين حسب ما هو موضح في الجدول. </t>
  </si>
  <si>
    <t>The labor force survey estimates for 2021 are based on probability sampling technique composed of 9200 households and 59997 individuals, distributed as shown in the table below.</t>
  </si>
  <si>
    <t xml:space="preserve">ووتتم عملية جمع البيانات بصفة شهرية وتنشر الخصائص الرئيسية للقوى العاملة بصفة ربع سنوية. استند تصميم العينة لمسح القوى العاملة 2021 على تقنية المعاينة الاحتمالية. ويتم تصميم عينة ذات مرحلتين، المرحلة الأولى هي تحديد وحدات المعاينة الأولية، والمرحلة الثانية هي اختيار عينه من الأسر المعيشية داخل كل وحدة من وحدات المعاينة الأولية المحددة. ويطلق على الوحدة المختارة في المرحلة الأولى "وحدة المعاينة الأولية"، بينما يطلق على الوحدة المختارة في المرحلة الثانية "وحدة المعاينة الثانوية". </t>
  </si>
  <si>
    <t>The data is collected monthly and key labor force characteristics are published every Quarter.
The sample design for the labor force survey 2021 was based on probability sampling technique. A two-stage sample design is used, selecting PSUs at the first stage and a sample of households within each selected PSU at the second stage.  The unit chosen at the first stage is called the Primary Sampling Unit and the unit selected at the second stage is called the Secondary Sampling Unit.</t>
  </si>
  <si>
    <t>تقاعد</t>
  </si>
  <si>
    <t>Retirement</t>
  </si>
  <si>
    <t>يستند إطار أخذ العينات المستخدم في هذا المسح إلى التعداد المبسط للسكان والمساكن والمنشآت 2015. وقد تم تقسيم الدولة إلى وحدات جغرافية صغيرة تسمى كتل التعداد، والتي كانت بمثابة مناطق العد المستخدمة في التعداد. وقد تم جمع هذه الكتل لوضع وحدات المعاينة الأولية. وفضلاً عن ذلك، تم وضع أطر معاينة منفصلة؛ للأسر القطرية  والأسر غير القطرية والأسر الجماعية الصغيرة (من فردين إلى 6 أفراد). ويتم استخدام قائمة التعداد الخاصة بجميع الأسر الجماعية الكبيرة (7 أشخاص فأكثر) كإطار.</t>
  </si>
  <si>
    <t>The sampling frame used for this survey is based on Census of Population, Housing, and Establishments 2015 . The whole country is divided into small geographical areas called Census blocks.  These were enumeration areas during the Census.  These Blocks were combined to create Primary Sampling Units (PSUs). Separate frames were constructed; for Qatari households, non-Qatari households and small collective households (2-6 persons). For the large collective households (7 or more persons) the list of all such households from census is used as frame.</t>
  </si>
  <si>
    <t xml:space="preserve">           الجنسية والنوع
    السنوات</t>
  </si>
  <si>
    <t xml:space="preserve">                السنوات  
   فئات العمر</t>
  </si>
  <si>
    <t xml:space="preserve">            الجنسية والنوع
    السنوات</t>
  </si>
  <si>
    <t>الباب الأول : مؤشرات القوى العاملة
2016-2021</t>
  </si>
  <si>
    <t>First Section : Labor Force Indicators
2016-2021</t>
  </si>
  <si>
    <t>الباب الثاني: الجداول والرسوم البيانية لنتائج المسح 2021</t>
  </si>
  <si>
    <t>Second Section : Tables and Chart of the Survey Results 2021</t>
  </si>
  <si>
    <t>الباب الثاني: الرسوم البيانية لنتائج المسح 2021</t>
  </si>
  <si>
    <t>Second Section : Chart of the Survey Results 2021</t>
  </si>
  <si>
    <t>الباب الأول : مؤشرات القوى العاملة
2016 - 2021</t>
  </si>
  <si>
    <t>First Section : Labor Force Indicators
2016 - 2021</t>
  </si>
  <si>
    <t xml:space="preserve">                    Econnomic activity                                       &amp;gender 
    Years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</si>
</sst>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0.0"/>
    <numFmt numFmtId="165" formatCode="0_ "/>
    <numFmt numFmtId="166" formatCode="#,##0.0"/>
    <numFmt numFmtId="167" formatCode="#,##0_ ;\-#,##0\ "/>
    <numFmt numFmtId="168" formatCode="#,##0_ "/>
    <numFmt numFmtId="169" formatCode="0.0%"/>
  </numFmts>
  <fonts count="95">
    <font>
      <sz val="10"/>
      <name val="Arial"/>
      <charset val="178"/>
    </font>
    <font>
      <sz val="10"/>
      <name val="Arial"/>
      <family val="2"/>
    </font>
    <font>
      <b/>
      <sz val="13.5"/>
      <name val="Arial"/>
      <family val="2"/>
    </font>
    <font>
      <sz val="10"/>
      <name val="Arial"/>
      <family val="2"/>
    </font>
    <font>
      <b/>
      <sz val="10"/>
      <name val="Arial"/>
      <family val="2"/>
    </font>
    <font>
      <sz val="8"/>
      <name val="Arial"/>
      <family val="2"/>
    </font>
    <font>
      <b/>
      <sz val="12"/>
      <name val="Arial"/>
      <family val="2"/>
    </font>
    <font>
      <sz val="10"/>
      <color indexed="12"/>
      <name val="Arial"/>
      <family val="2"/>
    </font>
    <font>
      <b/>
      <sz val="12"/>
      <color indexed="12"/>
      <name val="Arial"/>
      <family val="2"/>
    </font>
    <font>
      <b/>
      <sz val="10"/>
      <color indexed="12"/>
      <name val="Arial"/>
      <family val="2"/>
    </font>
    <font>
      <sz val="10"/>
      <color indexed="10"/>
      <name val="Arial"/>
      <family val="2"/>
    </font>
    <font>
      <b/>
      <sz val="10"/>
      <color indexed="10"/>
      <name val="Arial"/>
      <family val="2"/>
    </font>
    <font>
      <sz val="12"/>
      <name val="Arial"/>
      <family val="2"/>
    </font>
    <font>
      <b/>
      <sz val="16"/>
      <color indexed="12"/>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u/>
      <sz val="10"/>
      <color indexed="12"/>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4"/>
      <name val="Arial"/>
      <family val="2"/>
    </font>
    <font>
      <sz val="8"/>
      <name val="Arial"/>
      <family val="2"/>
    </font>
    <font>
      <b/>
      <sz val="14"/>
      <color indexed="12"/>
      <name val="Arabic Transparent"/>
      <charset val="178"/>
    </font>
    <font>
      <sz val="10"/>
      <color indexed="12"/>
      <name val="Arabic Transparent"/>
      <charset val="178"/>
    </font>
    <font>
      <b/>
      <sz val="11"/>
      <name val="Arial"/>
      <family val="2"/>
    </font>
    <font>
      <sz val="9"/>
      <name val="Arial"/>
      <family val="2"/>
    </font>
    <font>
      <sz val="11"/>
      <name val="Arial"/>
      <family val="2"/>
    </font>
    <font>
      <b/>
      <sz val="16"/>
      <name val="Arial"/>
      <family val="2"/>
    </font>
    <font>
      <b/>
      <sz val="10"/>
      <color indexed="8"/>
      <name val="Arial"/>
      <family val="2"/>
    </font>
    <font>
      <b/>
      <sz val="12"/>
      <name val="Arabic Transparent"/>
      <charset val="178"/>
    </font>
    <font>
      <b/>
      <sz val="10"/>
      <name val="Arabic Transparent"/>
      <charset val="178"/>
    </font>
    <font>
      <b/>
      <sz val="11"/>
      <name val="PT Bold Heading"/>
      <charset val="178"/>
    </font>
    <font>
      <sz val="13"/>
      <name val="Arial"/>
      <family val="2"/>
    </font>
    <font>
      <vertAlign val="subscript"/>
      <sz val="10"/>
      <name val="Arial"/>
      <family val="2"/>
    </font>
    <font>
      <b/>
      <sz val="14"/>
      <name val="Traditional Arabic"/>
      <family val="1"/>
    </font>
    <font>
      <b/>
      <sz val="13"/>
      <name val="Arial"/>
      <family val="2"/>
    </font>
    <font>
      <b/>
      <sz val="13"/>
      <color indexed="10"/>
      <name val="Arial"/>
      <family val="2"/>
    </font>
    <font>
      <b/>
      <sz val="14"/>
      <name val="Sakkal Majalla"/>
    </font>
    <font>
      <sz val="10"/>
      <name val="Arial"/>
      <family val="2"/>
    </font>
    <font>
      <b/>
      <sz val="9"/>
      <color indexed="8"/>
      <name val="Arial"/>
      <family val="2"/>
    </font>
    <font>
      <b/>
      <sz val="12"/>
      <name val="Sakkal Majalla"/>
    </font>
    <font>
      <sz val="13"/>
      <name val="Sakkal Majalla"/>
    </font>
    <font>
      <vertAlign val="subscript"/>
      <sz val="12"/>
      <name val="Arial"/>
      <family val="2"/>
    </font>
    <font>
      <vertAlign val="subscript"/>
      <sz val="9"/>
      <name val="Arial"/>
      <family val="2"/>
    </font>
    <font>
      <b/>
      <sz val="9"/>
      <name val="Arial Black"/>
      <family val="2"/>
    </font>
    <font>
      <sz val="26"/>
      <name val="Tahoma"/>
      <family val="2"/>
    </font>
    <font>
      <b/>
      <sz val="7"/>
      <name val="Sakkal Majalla"/>
    </font>
    <font>
      <b/>
      <sz val="10"/>
      <name val="Sakkal Majalla"/>
    </font>
    <font>
      <sz val="12"/>
      <name val="Sakkal Majalla"/>
    </font>
    <font>
      <b/>
      <sz val="9"/>
      <name val="PT Bold Heading"/>
      <charset val="178"/>
    </font>
    <font>
      <b/>
      <sz val="40"/>
      <name val="Arial Narrow"/>
      <family val="2"/>
    </font>
    <font>
      <b/>
      <sz val="16"/>
      <name val="Sakkal Majalla"/>
    </font>
    <font>
      <sz val="11"/>
      <color theme="1"/>
      <name val="Calibri"/>
      <family val="2"/>
      <charset val="178"/>
      <scheme val="minor"/>
    </font>
    <font>
      <sz val="11"/>
      <color theme="1"/>
      <name val="Calibri"/>
      <family val="2"/>
      <scheme val="minor"/>
    </font>
    <font>
      <sz val="10"/>
      <color rgb="FFFF0000"/>
      <name val="Arial"/>
      <family val="2"/>
    </font>
    <font>
      <b/>
      <sz val="12"/>
      <color theme="1"/>
      <name val="Arial"/>
      <family val="2"/>
    </font>
    <font>
      <sz val="10"/>
      <color theme="1"/>
      <name val="Arial"/>
      <family val="2"/>
    </font>
    <font>
      <b/>
      <sz val="10"/>
      <color theme="1"/>
      <name val="Arial"/>
      <family val="2"/>
    </font>
    <font>
      <sz val="10"/>
      <name val="Calibri"/>
      <family val="2"/>
      <scheme val="minor"/>
    </font>
    <font>
      <b/>
      <sz val="16"/>
      <color theme="0"/>
      <name val="Calibri"/>
      <family val="2"/>
      <scheme val="minor"/>
    </font>
    <font>
      <sz val="10"/>
      <color theme="0"/>
      <name val="Calibri"/>
      <family val="2"/>
      <scheme val="minor"/>
    </font>
    <font>
      <b/>
      <sz val="10"/>
      <name val="Calibri"/>
      <family val="2"/>
      <scheme val="minor"/>
    </font>
    <font>
      <b/>
      <sz val="10"/>
      <color rgb="FFFF0000"/>
      <name val="Arial"/>
      <family val="2"/>
    </font>
    <font>
      <b/>
      <sz val="11"/>
      <color theme="1"/>
      <name val="Arial"/>
      <family val="2"/>
    </font>
    <font>
      <b/>
      <sz val="14"/>
      <color theme="0"/>
      <name val="Arial"/>
      <family val="2"/>
    </font>
    <font>
      <b/>
      <sz val="10"/>
      <color theme="0"/>
      <name val="Arial"/>
      <family val="2"/>
    </font>
    <font>
      <b/>
      <sz val="12"/>
      <color theme="0"/>
      <name val="Arial"/>
      <family val="2"/>
    </font>
    <font>
      <b/>
      <sz val="20"/>
      <color rgb="FFFF0000"/>
      <name val="Arial"/>
      <family val="2"/>
    </font>
    <font>
      <sz val="14"/>
      <color theme="0"/>
      <name val="Arial"/>
      <family val="2"/>
    </font>
    <font>
      <sz val="10"/>
      <color rgb="FFC00000"/>
      <name val="Arial"/>
      <family val="2"/>
    </font>
    <font>
      <sz val="12"/>
      <name val="Calibri"/>
      <family val="2"/>
      <scheme val="minor"/>
    </font>
    <font>
      <b/>
      <sz val="16"/>
      <color rgb="FFC00000"/>
      <name val="Arial"/>
      <family val="2"/>
    </font>
    <font>
      <b/>
      <sz val="16"/>
      <color rgb="FFC00000"/>
      <name val="Sakkal Majalla"/>
    </font>
    <font>
      <b/>
      <sz val="14"/>
      <color rgb="FFC00000"/>
      <name val="Arial"/>
      <family val="2"/>
    </font>
    <font>
      <sz val="26"/>
      <color rgb="FF660033"/>
      <name val="Sakkal Majalla"/>
    </font>
    <font>
      <sz val="50"/>
      <color rgb="FF660033"/>
      <name val="Sakkal Majalla"/>
    </font>
    <font>
      <b/>
      <sz val="12"/>
      <color rgb="FFFF0000"/>
      <name val="Arial"/>
      <family val="2"/>
    </font>
    <font>
      <b/>
      <sz val="24"/>
      <color rgb="FF66664B"/>
      <name val="Sakkal Majalla"/>
    </font>
    <font>
      <sz val="10"/>
      <color rgb="FF66664B"/>
      <name val="Arial"/>
      <family val="2"/>
    </font>
    <font>
      <b/>
      <sz val="15"/>
      <color rgb="FF66664B"/>
      <name val="Arial"/>
      <family val="2"/>
    </font>
    <font>
      <b/>
      <sz val="16"/>
      <color rgb="FF66664B"/>
      <name val="Arial"/>
      <family val="2"/>
    </font>
    <font>
      <sz val="10"/>
      <color rgb="FF66664B"/>
      <name val="Calibri"/>
      <family val="2"/>
      <scheme val="minor"/>
    </font>
    <font>
      <b/>
      <sz val="20"/>
      <color rgb="FF66664B"/>
      <name val="Sakkal Majalla"/>
    </font>
    <font>
      <b/>
      <sz val="14"/>
      <color rgb="FF66664B"/>
      <name val="Arial"/>
      <family val="2"/>
    </font>
    <font>
      <b/>
      <sz val="16"/>
      <color rgb="FF66664B"/>
      <name val="Sakkal Majalla"/>
    </font>
    <font>
      <b/>
      <sz val="16"/>
      <color rgb="FF66664B"/>
      <name val="Calibri"/>
      <family val="2"/>
      <scheme val="minor"/>
    </font>
    <font>
      <b/>
      <sz val="12"/>
      <name val="Calibri"/>
      <family val="2"/>
      <scheme val="minor"/>
    </font>
    <font>
      <b/>
      <sz val="12"/>
      <color theme="1"/>
      <name val="Sakkal Majalla"/>
    </font>
  </fonts>
  <fills count="7">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rgb="FFFFFF00"/>
        <bgColor indexed="64"/>
      </patternFill>
    </fill>
  </fills>
  <borders count="140">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theme="0"/>
      </left>
      <right style="medium">
        <color theme="0"/>
      </right>
      <top style="thin">
        <color indexed="64"/>
      </top>
      <bottom style="thin">
        <color indexed="64"/>
      </bottom>
      <diagonal/>
    </border>
    <border>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thin">
        <color indexed="64"/>
      </top>
      <bottom style="medium">
        <color theme="0"/>
      </bottom>
      <diagonal/>
    </border>
    <border>
      <left/>
      <right style="medium">
        <color theme="0"/>
      </right>
      <top style="medium">
        <color theme="0"/>
      </top>
      <bottom/>
      <diagonal/>
    </border>
    <border>
      <left/>
      <right style="medium">
        <color theme="0"/>
      </right>
      <top style="thin">
        <color indexed="64"/>
      </top>
      <bottom style="thin">
        <color indexed="64"/>
      </bottom>
      <diagonal/>
    </border>
    <border>
      <left/>
      <right style="medium">
        <color theme="0"/>
      </right>
      <top/>
      <bottom/>
      <diagonal/>
    </border>
    <border>
      <left/>
      <right style="thick">
        <color theme="0"/>
      </right>
      <top/>
      <bottom style="thick">
        <color theme="0"/>
      </bottom>
      <diagonal/>
    </border>
    <border>
      <left/>
      <right style="thick">
        <color theme="0"/>
      </right>
      <top style="thick">
        <color theme="0"/>
      </top>
      <bottom style="thick">
        <color theme="0"/>
      </bottom>
      <diagonal/>
    </border>
    <border>
      <left style="thick">
        <color theme="0"/>
      </left>
      <right style="thick">
        <color theme="0"/>
      </right>
      <top/>
      <bottom style="thin">
        <color indexed="64"/>
      </bottom>
      <diagonal/>
    </border>
    <border>
      <left style="thick">
        <color theme="0"/>
      </left>
      <right style="thick">
        <color theme="0"/>
      </right>
      <top style="thin">
        <color indexed="64"/>
      </top>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right style="thick">
        <color theme="0"/>
      </right>
      <top style="thick">
        <color theme="0"/>
      </top>
      <bottom/>
      <diagonal/>
    </border>
    <border>
      <left style="medium">
        <color theme="0"/>
      </left>
      <right style="medium">
        <color theme="0"/>
      </right>
      <top style="thin">
        <color indexed="64"/>
      </top>
      <bottom style="medium">
        <color theme="0"/>
      </bottom>
      <diagonal/>
    </border>
    <border>
      <left/>
      <right style="medium">
        <color theme="0"/>
      </right>
      <top style="thin">
        <color indexed="64"/>
      </top>
      <bottom/>
      <diagonal/>
    </border>
    <border>
      <left style="medium">
        <color theme="0"/>
      </left>
      <right style="medium">
        <color theme="0"/>
      </right>
      <top/>
      <bottom/>
      <diagonal/>
    </border>
    <border>
      <left style="medium">
        <color theme="0"/>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medium">
        <color theme="0"/>
      </left>
      <right/>
      <top/>
      <bottom/>
      <diagonal/>
    </border>
    <border>
      <left/>
      <right style="thin">
        <color theme="0"/>
      </right>
      <top style="thin">
        <color indexed="64"/>
      </top>
      <bottom/>
      <diagonal/>
    </border>
    <border>
      <left/>
      <right style="thin">
        <color theme="0"/>
      </right>
      <top/>
      <bottom style="thin">
        <color indexed="64"/>
      </bottom>
      <diagonal/>
    </border>
    <border>
      <left/>
      <right style="medium">
        <color theme="0"/>
      </right>
      <top style="thin">
        <color theme="1"/>
      </top>
      <bottom style="thin">
        <color indexed="64"/>
      </bottom>
      <diagonal/>
    </border>
    <border>
      <left/>
      <right style="medium">
        <color theme="0"/>
      </right>
      <top style="thin">
        <color indexed="64"/>
      </top>
      <bottom style="thick">
        <color theme="0"/>
      </bottom>
      <diagonal/>
    </border>
    <border>
      <left/>
      <right style="medium">
        <color theme="0"/>
      </right>
      <top style="thick">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right style="thick">
        <color theme="0"/>
      </right>
      <top style="thick">
        <color theme="0"/>
      </top>
      <bottom style="thin">
        <color indexed="64"/>
      </bottom>
      <diagonal/>
    </border>
    <border>
      <left/>
      <right style="thick">
        <color theme="0"/>
      </right>
      <top style="thin">
        <color indexed="64"/>
      </top>
      <bottom style="thin">
        <color indexed="64"/>
      </bottom>
      <diagonal/>
    </border>
    <border diagonalDown="1">
      <left/>
      <right style="medium">
        <color theme="0"/>
      </right>
      <top style="thin">
        <color indexed="64"/>
      </top>
      <bottom style="thin">
        <color indexed="64"/>
      </bottom>
      <diagonal style="medium">
        <color theme="0"/>
      </diagonal>
    </border>
    <border diagonalUp="1">
      <left style="medium">
        <color theme="0"/>
      </left>
      <right/>
      <top style="thin">
        <color indexed="64"/>
      </top>
      <bottom style="thin">
        <color indexed="64"/>
      </bottom>
      <diagonal style="medium">
        <color theme="0"/>
      </diagonal>
    </border>
    <border>
      <left/>
      <right style="thick">
        <color theme="0"/>
      </right>
      <top style="thin">
        <color indexed="64"/>
      </top>
      <bottom style="thick">
        <color theme="0"/>
      </bottom>
      <diagonal/>
    </border>
    <border>
      <left/>
      <right/>
      <top style="thick">
        <color theme="0"/>
      </top>
      <bottom style="thin">
        <color indexed="64"/>
      </bottom>
      <diagonal/>
    </border>
    <border>
      <left style="medium">
        <color theme="0"/>
      </left>
      <right style="medium">
        <color theme="0"/>
      </right>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style="thin">
        <color theme="1"/>
      </top>
      <bottom style="thin">
        <color indexed="64"/>
      </bottom>
      <diagonal/>
    </border>
    <border>
      <left/>
      <right style="medium">
        <color theme="0"/>
      </right>
      <top style="medium">
        <color theme="0"/>
      </top>
      <bottom style="thin">
        <color indexed="64"/>
      </bottom>
      <diagonal/>
    </border>
    <border>
      <left/>
      <right style="medium">
        <color theme="0"/>
      </right>
      <top style="thin">
        <color indexed="64"/>
      </top>
      <bottom style="thin">
        <color theme="1"/>
      </bottom>
      <diagonal/>
    </border>
    <border>
      <left/>
      <right style="thick">
        <color theme="0"/>
      </right>
      <top style="thin">
        <color indexed="64"/>
      </top>
      <bottom style="medium">
        <color theme="0"/>
      </bottom>
      <diagonal/>
    </border>
    <border>
      <left style="thick">
        <color theme="0"/>
      </left>
      <right style="thick">
        <color theme="0"/>
      </right>
      <top style="thin">
        <color indexed="64"/>
      </top>
      <bottom style="medium">
        <color theme="0"/>
      </bottom>
      <diagonal/>
    </border>
    <border>
      <left/>
      <right style="thick">
        <color theme="0"/>
      </right>
      <top style="medium">
        <color theme="0"/>
      </top>
      <bottom style="medium">
        <color theme="0"/>
      </bottom>
      <diagonal/>
    </border>
    <border>
      <left style="thick">
        <color theme="0"/>
      </left>
      <right style="thick">
        <color theme="0"/>
      </right>
      <top style="medium">
        <color theme="0"/>
      </top>
      <bottom style="medium">
        <color theme="0"/>
      </bottom>
      <diagonal/>
    </border>
    <border>
      <left/>
      <right style="thick">
        <color theme="0"/>
      </right>
      <top style="medium">
        <color theme="0"/>
      </top>
      <bottom style="thin">
        <color indexed="64"/>
      </bottom>
      <diagonal/>
    </border>
    <border>
      <left style="thick">
        <color theme="0"/>
      </left>
      <right style="thick">
        <color theme="0"/>
      </right>
      <top style="medium">
        <color theme="0"/>
      </top>
      <bottom style="thin">
        <color indexed="64"/>
      </bottom>
      <diagonal/>
    </border>
    <border>
      <left style="thick">
        <color theme="0"/>
      </left>
      <right style="thick">
        <color theme="0"/>
      </right>
      <top style="thin">
        <color indexed="64"/>
      </top>
      <bottom style="thick">
        <color theme="0"/>
      </bottom>
      <diagonal/>
    </border>
    <border>
      <left style="medium">
        <color theme="0"/>
      </left>
      <right/>
      <top style="medium">
        <color theme="0"/>
      </top>
      <bottom/>
      <diagonal/>
    </border>
    <border>
      <left style="medium">
        <color theme="0"/>
      </left>
      <right/>
      <top style="thin">
        <color indexed="64"/>
      </top>
      <bottom style="medium">
        <color theme="0"/>
      </bottom>
      <diagonal/>
    </border>
    <border>
      <left/>
      <right style="medium">
        <color theme="0"/>
      </right>
      <top style="thick">
        <color theme="0"/>
      </top>
      <bottom style="thin">
        <color indexed="64"/>
      </bottom>
      <diagonal/>
    </border>
    <border>
      <left style="medium">
        <color theme="0"/>
      </left>
      <right style="medium">
        <color theme="0"/>
      </right>
      <top style="thin">
        <color indexed="64"/>
      </top>
      <bottom style="thick">
        <color theme="0"/>
      </bottom>
      <diagonal/>
    </border>
    <border>
      <left style="medium">
        <color theme="0"/>
      </left>
      <right style="medium">
        <color theme="0"/>
      </right>
      <top/>
      <bottom style="thick">
        <color theme="0"/>
      </bottom>
      <diagonal/>
    </border>
    <border>
      <left style="medium">
        <color theme="0"/>
      </left>
      <right/>
      <top style="thin">
        <color indexed="64"/>
      </top>
      <bottom/>
      <diagonal/>
    </border>
    <border>
      <left style="medium">
        <color theme="0"/>
      </left>
      <right style="medium">
        <color theme="0"/>
      </right>
      <top style="thin">
        <color theme="0"/>
      </top>
      <bottom style="thin">
        <color indexed="64"/>
      </bottom>
      <diagonal/>
    </border>
    <border>
      <left style="thick">
        <color theme="0"/>
      </left>
      <right/>
      <top style="thin">
        <color indexed="64"/>
      </top>
      <bottom style="medium">
        <color theme="0"/>
      </bottom>
      <diagonal/>
    </border>
    <border>
      <left style="thick">
        <color theme="0"/>
      </left>
      <right/>
      <top style="medium">
        <color theme="0"/>
      </top>
      <bottom style="thin">
        <color indexed="64"/>
      </bottom>
      <diagonal/>
    </border>
    <border>
      <left style="thick">
        <color theme="0"/>
      </left>
      <right/>
      <top style="medium">
        <color theme="0"/>
      </top>
      <bottom style="medium">
        <color theme="0"/>
      </bottom>
      <diagonal/>
    </border>
    <border>
      <left/>
      <right/>
      <top style="thin">
        <color theme="0"/>
      </top>
      <bottom/>
      <diagonal/>
    </border>
    <border>
      <left/>
      <right style="medium">
        <color theme="0"/>
      </right>
      <top/>
      <bottom style="thin">
        <color indexed="64"/>
      </bottom>
      <diagonal/>
    </border>
    <border>
      <left style="medium">
        <color theme="0"/>
      </left>
      <right style="medium">
        <color theme="0"/>
      </right>
      <top style="thick">
        <color theme="0"/>
      </top>
      <bottom style="thin">
        <color indexed="64"/>
      </bottom>
      <diagonal/>
    </border>
    <border>
      <left style="thick">
        <color theme="0"/>
      </left>
      <right style="medium">
        <color theme="0"/>
      </right>
      <top style="medium">
        <color theme="0"/>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diagonalUp="1">
      <left style="medium">
        <color theme="0"/>
      </left>
      <right/>
      <top style="thin">
        <color indexed="64"/>
      </top>
      <bottom style="medium">
        <color theme="0"/>
      </bottom>
      <diagonal style="medium">
        <color theme="0"/>
      </diagonal>
    </border>
    <border diagonalUp="1">
      <left style="medium">
        <color theme="0"/>
      </left>
      <right/>
      <top style="medium">
        <color theme="0"/>
      </top>
      <bottom/>
      <diagonal style="medium">
        <color theme="0"/>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diagonal style="medium">
        <color theme="0"/>
      </diagonal>
    </border>
    <border diagonalDown="1">
      <left/>
      <right style="medium">
        <color theme="0"/>
      </right>
      <top style="thin">
        <color indexed="64"/>
      </top>
      <bottom style="medium">
        <color theme="0"/>
      </bottom>
      <diagonal style="medium">
        <color theme="0"/>
      </diagonal>
    </border>
    <border diagonalDown="1">
      <left/>
      <right style="medium">
        <color theme="0"/>
      </right>
      <top style="medium">
        <color theme="0"/>
      </top>
      <bottom/>
      <diagonal style="medium">
        <color theme="0"/>
      </diagonal>
    </border>
    <border>
      <left style="thin">
        <color theme="0"/>
      </left>
      <right style="medium">
        <color theme="0"/>
      </right>
      <top style="thin">
        <color indexed="64"/>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medium">
        <color theme="0"/>
      </right>
      <top style="thin">
        <color indexed="64"/>
      </top>
      <bottom style="medium">
        <color theme="0"/>
      </bottom>
      <diagonal/>
    </border>
    <border>
      <left style="thin">
        <color theme="0"/>
      </left>
      <right style="medium">
        <color theme="0"/>
      </right>
      <top style="medium">
        <color theme="0"/>
      </top>
      <bottom style="thin">
        <color indexed="64"/>
      </bottom>
      <diagonal/>
    </border>
    <border>
      <left style="thin">
        <color theme="0"/>
      </left>
      <right style="medium">
        <color theme="0"/>
      </right>
      <top style="thin">
        <color theme="0"/>
      </top>
      <bottom style="thin">
        <color indexed="64"/>
      </bottom>
      <diagonal/>
    </border>
    <border>
      <left style="medium">
        <color theme="0"/>
      </left>
      <right style="thin">
        <color theme="0"/>
      </right>
      <top style="thin">
        <color indexed="64"/>
      </top>
      <bottom style="medium">
        <color theme="0"/>
      </bottom>
      <diagonal/>
    </border>
    <border>
      <left style="medium">
        <color theme="0"/>
      </left>
      <right style="thin">
        <color theme="0"/>
      </right>
      <top style="medium">
        <color theme="0"/>
      </top>
      <bottom style="thin">
        <color indexed="64"/>
      </bottom>
      <diagonal/>
    </border>
    <border>
      <left style="medium">
        <color theme="0"/>
      </left>
      <right style="thin">
        <color theme="0"/>
      </right>
      <top style="thin">
        <color indexed="64"/>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style="thin">
        <color indexed="64"/>
      </bottom>
      <diagonal/>
    </border>
    <border>
      <left style="medium">
        <color theme="0"/>
      </left>
      <right style="thin">
        <color theme="0"/>
      </right>
      <top style="thin">
        <color theme="0"/>
      </top>
      <bottom/>
      <diagonal/>
    </border>
    <border>
      <left style="medium">
        <color theme="0"/>
      </left>
      <right style="medium">
        <color theme="0"/>
      </right>
      <top style="thin">
        <color indexed="64"/>
      </top>
      <bottom style="thin">
        <color theme="0"/>
      </bottom>
      <diagonal/>
    </border>
    <border>
      <left style="medium">
        <color theme="0"/>
      </left>
      <right/>
      <top/>
      <bottom style="thin">
        <color indexed="64"/>
      </bottom>
      <diagonal/>
    </border>
    <border>
      <left style="thin">
        <color theme="0"/>
      </left>
      <right style="medium">
        <color theme="0"/>
      </right>
      <top style="thin">
        <color indexed="64"/>
      </top>
      <bottom/>
      <diagonal/>
    </border>
    <border>
      <left style="thin">
        <color theme="0"/>
      </left>
      <right style="medium">
        <color theme="0"/>
      </right>
      <top/>
      <bottom/>
      <diagonal/>
    </border>
    <border>
      <left style="thin">
        <color theme="0"/>
      </left>
      <right style="medium">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bottom/>
      <diagonal/>
    </border>
    <border>
      <left style="medium">
        <color theme="0"/>
      </left>
      <right style="thin">
        <color theme="0"/>
      </right>
      <top/>
      <bottom style="thin">
        <color indexed="64"/>
      </bottom>
      <diagonal/>
    </border>
    <border diagonalUp="1">
      <left style="thin">
        <color theme="0"/>
      </left>
      <right style="medium">
        <color theme="0"/>
      </right>
      <top style="thin">
        <color indexed="64"/>
      </top>
      <bottom style="thin">
        <color theme="0"/>
      </bottom>
      <diagonal style="thin">
        <color theme="0"/>
      </diagonal>
    </border>
    <border diagonalUp="1">
      <left style="thin">
        <color theme="0"/>
      </left>
      <right style="medium">
        <color theme="0"/>
      </right>
      <top style="thin">
        <color theme="0"/>
      </top>
      <bottom style="thin">
        <color indexed="64"/>
      </bottom>
      <diagonal style="thin">
        <color theme="0"/>
      </diagonal>
    </border>
    <border diagonalDown="1">
      <left style="medium">
        <color theme="0"/>
      </left>
      <right style="thin">
        <color theme="0"/>
      </right>
      <top style="thin">
        <color indexed="64"/>
      </top>
      <bottom style="thin">
        <color theme="0"/>
      </bottom>
      <diagonal style="thin">
        <color theme="0"/>
      </diagonal>
    </border>
    <border diagonalDown="1">
      <left style="medium">
        <color theme="0"/>
      </left>
      <right style="thin">
        <color theme="0"/>
      </right>
      <top style="thin">
        <color theme="0"/>
      </top>
      <bottom style="thin">
        <color indexed="64"/>
      </bottom>
      <diagonal style="thin">
        <color theme="0"/>
      </diagonal>
    </border>
    <border diagonalDown="1">
      <left style="medium">
        <color theme="0"/>
      </left>
      <right/>
      <top style="thin">
        <color indexed="64"/>
      </top>
      <bottom/>
      <diagonal style="thin">
        <color theme="0"/>
      </diagonal>
    </border>
    <border diagonalDown="1">
      <left style="medium">
        <color theme="0"/>
      </left>
      <right/>
      <top/>
      <bottom style="thin">
        <color indexed="64"/>
      </bottom>
      <diagonal style="thin">
        <color theme="0"/>
      </diagonal>
    </border>
    <border diagonalUp="1">
      <left style="thin">
        <color theme="0"/>
      </left>
      <right style="medium">
        <color theme="0"/>
      </right>
      <top style="thin">
        <color indexed="64"/>
      </top>
      <bottom/>
      <diagonal style="thick">
        <color theme="0"/>
      </diagonal>
    </border>
    <border diagonalUp="1">
      <left style="thin">
        <color theme="0"/>
      </left>
      <right style="medium">
        <color theme="0"/>
      </right>
      <top/>
      <bottom style="thin">
        <color indexed="64"/>
      </bottom>
      <diagonal style="thick">
        <color theme="0"/>
      </diagonal>
    </border>
    <border diagonalDown="1">
      <left style="medium">
        <color theme="0"/>
      </left>
      <right style="thin">
        <color theme="0"/>
      </right>
      <top style="thin">
        <color indexed="64"/>
      </top>
      <bottom/>
      <diagonal style="thick">
        <color theme="0"/>
      </diagonal>
    </border>
    <border diagonalDown="1">
      <left style="medium">
        <color theme="0"/>
      </left>
      <right style="thin">
        <color theme="0"/>
      </right>
      <top/>
      <bottom style="thin">
        <color indexed="64"/>
      </bottom>
      <diagonal style="thick">
        <color theme="0"/>
      </diagonal>
    </border>
    <border diagonalUp="1">
      <left style="thin">
        <color theme="0"/>
      </left>
      <right style="medium">
        <color theme="0"/>
      </right>
      <top style="thin">
        <color indexed="64"/>
      </top>
      <bottom style="thin">
        <color theme="0"/>
      </bottom>
      <diagonal style="medium">
        <color theme="0"/>
      </diagonal>
    </border>
    <border diagonalUp="1">
      <left style="thin">
        <color theme="0"/>
      </left>
      <right style="medium">
        <color theme="0"/>
      </right>
      <top style="thin">
        <color theme="0"/>
      </top>
      <bottom style="thin">
        <color indexed="64"/>
      </bottom>
      <diagonal style="medium">
        <color theme="0"/>
      </diagonal>
    </border>
    <border diagonalDown="1">
      <left style="medium">
        <color theme="0"/>
      </left>
      <right style="thin">
        <color theme="0"/>
      </right>
      <top style="thin">
        <color indexed="64"/>
      </top>
      <bottom style="thin">
        <color theme="0"/>
      </bottom>
      <diagonal style="medium">
        <color theme="0"/>
      </diagonal>
    </border>
    <border diagonalDown="1">
      <left style="medium">
        <color theme="0"/>
      </left>
      <right style="thin">
        <color theme="0"/>
      </right>
      <top style="thin">
        <color theme="0"/>
      </top>
      <bottom style="thin">
        <color indexed="64"/>
      </bottom>
      <diagonal style="medium">
        <color theme="0"/>
      </diagonal>
    </border>
    <border diagonalUp="1">
      <left style="thin">
        <color theme="0"/>
      </left>
      <right style="medium">
        <color theme="0"/>
      </right>
      <top style="thin">
        <color indexed="64"/>
      </top>
      <bottom/>
      <diagonal style="medium">
        <color theme="0"/>
      </diagonal>
    </border>
    <border diagonalUp="1">
      <left style="thin">
        <color theme="0"/>
      </left>
      <right style="medium">
        <color theme="0"/>
      </right>
      <top/>
      <bottom style="thin">
        <color indexed="64"/>
      </bottom>
      <diagonal style="medium">
        <color theme="0"/>
      </diagonal>
    </border>
    <border diagonalDown="1">
      <left style="medium">
        <color theme="0"/>
      </left>
      <right style="thin">
        <color theme="0"/>
      </right>
      <top style="thin">
        <color indexed="64"/>
      </top>
      <bottom/>
      <diagonal style="medium">
        <color theme="0"/>
      </diagonal>
    </border>
    <border diagonalDown="1">
      <left style="medium">
        <color theme="0"/>
      </left>
      <right style="thin">
        <color theme="0"/>
      </right>
      <top/>
      <bottom style="thin">
        <color indexed="64"/>
      </bottom>
      <diagonal style="medium">
        <color theme="0"/>
      </diagonal>
    </border>
    <border diagonalUp="1">
      <left style="thin">
        <color theme="0"/>
      </left>
      <right style="thin">
        <color theme="0"/>
      </right>
      <top style="thin">
        <color indexed="64"/>
      </top>
      <bottom/>
      <diagonal style="medium">
        <color theme="0"/>
      </diagonal>
    </border>
    <border diagonalUp="1">
      <left style="thin">
        <color theme="0"/>
      </left>
      <right style="thin">
        <color theme="0"/>
      </right>
      <top/>
      <bottom style="thin">
        <color indexed="64"/>
      </bottom>
      <diagonal style="medium">
        <color theme="0"/>
      </diagonal>
    </border>
    <border diagonalDown="1">
      <left style="thin">
        <color theme="0"/>
      </left>
      <right style="thin">
        <color theme="0"/>
      </right>
      <top style="thin">
        <color indexed="64"/>
      </top>
      <bottom/>
      <diagonal style="medium">
        <color theme="0"/>
      </diagonal>
    </border>
    <border diagonalDown="1">
      <left style="thin">
        <color theme="0"/>
      </left>
      <right style="thin">
        <color theme="0"/>
      </right>
      <top/>
      <bottom style="thin">
        <color indexed="64"/>
      </bottom>
      <diagonal style="medium">
        <color theme="0"/>
      </diagonal>
    </border>
    <border diagonalDown="1">
      <left style="medium">
        <color theme="0"/>
      </left>
      <right style="thin">
        <color theme="0"/>
      </right>
      <top/>
      <bottom/>
      <diagonal style="thick">
        <color theme="0"/>
      </diagonal>
    </border>
    <border diagonalUp="1">
      <left style="thin">
        <color theme="0"/>
      </left>
      <right style="medium">
        <color theme="0"/>
      </right>
      <top/>
      <bottom/>
      <diagonal style="medium">
        <color theme="0"/>
      </diagonal>
    </border>
    <border diagonalDown="1">
      <left style="medium">
        <color theme="0"/>
      </left>
      <right/>
      <top style="thin">
        <color indexed="64"/>
      </top>
      <bottom/>
      <diagonal style="medium">
        <color theme="0"/>
      </diagonal>
    </border>
    <border diagonalDown="1">
      <left style="medium">
        <color theme="0"/>
      </left>
      <right/>
      <top/>
      <bottom/>
      <diagonal style="medium">
        <color theme="0"/>
      </diagonal>
    </border>
    <border diagonalDown="1">
      <left style="medium">
        <color theme="0"/>
      </left>
      <right/>
      <top/>
      <bottom style="thin">
        <color indexed="64"/>
      </bottom>
      <diagonal style="medium">
        <color theme="0"/>
      </diagonal>
    </border>
    <border diagonalUp="1">
      <left/>
      <right style="medium">
        <color theme="0"/>
      </right>
      <top style="thin">
        <color indexed="64"/>
      </top>
      <bottom/>
      <diagonal style="medium">
        <color theme="0"/>
      </diagonal>
    </border>
    <border diagonalUp="1">
      <left/>
      <right style="medium">
        <color theme="0"/>
      </right>
      <top/>
      <bottom/>
      <diagonal style="medium">
        <color theme="0"/>
      </diagonal>
    </border>
    <border diagonalUp="1">
      <left/>
      <right style="medium">
        <color theme="0"/>
      </right>
      <top/>
      <bottom style="thin">
        <color indexed="64"/>
      </bottom>
      <diagonal style="medium">
        <color theme="0"/>
      </diagonal>
    </border>
  </borders>
  <cellStyleXfs count="43">
    <xf numFmtId="0" fontId="0" fillId="0" borderId="0"/>
    <xf numFmtId="43" fontId="1"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0" fontId="14" fillId="0" borderId="0" applyAlignment="0">
      <alignment horizontal="centerContinuous" vertical="center"/>
    </xf>
    <xf numFmtId="0" fontId="14" fillId="0" borderId="0" applyAlignment="0">
      <alignment horizontal="centerContinuous" vertical="center"/>
    </xf>
    <xf numFmtId="0" fontId="15" fillId="0" borderId="0" applyAlignment="0">
      <alignment horizontal="centerContinuous" vertical="center"/>
    </xf>
    <xf numFmtId="0" fontId="8" fillId="0" borderId="0" applyAlignment="0">
      <alignment horizontal="centerContinuous" vertical="center"/>
    </xf>
    <xf numFmtId="0" fontId="16" fillId="2" borderId="1">
      <alignment horizontal="right" vertical="center" wrapText="1"/>
    </xf>
    <xf numFmtId="0" fontId="6" fillId="2" borderId="1">
      <alignment horizontal="right" vertical="center" wrapText="1"/>
    </xf>
    <xf numFmtId="1" fontId="17" fillId="2" borderId="2">
      <alignment horizontal="left" vertical="center" wrapText="1"/>
    </xf>
    <xf numFmtId="1" fontId="18" fillId="2" borderId="3">
      <alignment horizontal="center" vertical="center"/>
    </xf>
    <xf numFmtId="0" fontId="19" fillId="2" borderId="3">
      <alignment horizontal="center" vertical="center" wrapText="1"/>
    </xf>
    <xf numFmtId="0" fontId="20" fillId="2" borderId="3">
      <alignment horizontal="center" vertical="center" wrapText="1"/>
    </xf>
    <xf numFmtId="0" fontId="21" fillId="0" borderId="0" applyNumberFormat="0" applyFill="0" applyBorder="0" applyAlignment="0" applyProtection="0">
      <alignment vertical="top"/>
      <protection locked="0"/>
    </xf>
    <xf numFmtId="0" fontId="1" fillId="0" borderId="0">
      <alignment horizontal="center" vertical="center" readingOrder="2"/>
    </xf>
    <xf numFmtId="0" fontId="22" fillId="0" borderId="0">
      <alignment horizontal="left" vertical="center"/>
    </xf>
    <xf numFmtId="0" fontId="3" fillId="0" borderId="0"/>
    <xf numFmtId="0" fontId="3" fillId="0" borderId="0"/>
    <xf numFmtId="0" fontId="60" fillId="0" borderId="0"/>
    <xf numFmtId="0" fontId="59" fillId="0" borderId="0"/>
    <xf numFmtId="0" fontId="1" fillId="0" borderId="0"/>
    <xf numFmtId="0" fontId="45" fillId="0" borderId="0"/>
    <xf numFmtId="0" fontId="3" fillId="0" borderId="0"/>
    <xf numFmtId="0" fontId="23" fillId="0" borderId="0">
      <alignment horizontal="right" vertical="center"/>
    </xf>
    <xf numFmtId="0" fontId="24" fillId="0" borderId="0">
      <alignment horizontal="left" vertical="center"/>
    </xf>
    <xf numFmtId="9" fontId="1" fillId="0" borderId="0" applyFont="0" applyFill="0" applyBorder="0" applyAlignment="0" applyProtection="0"/>
    <xf numFmtId="0" fontId="16" fillId="0" borderId="0">
      <alignment horizontal="right" vertical="center"/>
    </xf>
    <xf numFmtId="0" fontId="6" fillId="0" borderId="0">
      <alignment horizontal="right" vertical="center"/>
    </xf>
    <xf numFmtId="0" fontId="1" fillId="0" borderId="0">
      <alignment horizontal="left" vertical="center"/>
    </xf>
    <xf numFmtId="0" fontId="3" fillId="0" borderId="0">
      <alignment horizontal="left" vertical="center"/>
    </xf>
    <xf numFmtId="0" fontId="3" fillId="0" borderId="0">
      <alignment horizontal="left" vertical="center"/>
    </xf>
    <xf numFmtId="0" fontId="25" fillId="2" borderId="3" applyAlignment="0">
      <alignment horizontal="center" vertical="center"/>
    </xf>
    <xf numFmtId="0" fontId="25" fillId="2" borderId="3" applyAlignment="0">
      <alignment horizontal="center" vertical="center"/>
    </xf>
    <xf numFmtId="0" fontId="23" fillId="0" borderId="4">
      <alignment horizontal="right" vertical="center" indent="1"/>
    </xf>
    <xf numFmtId="0" fontId="16" fillId="2" borderId="4">
      <alignment horizontal="right" vertical="center" wrapText="1" indent="1" readingOrder="2"/>
    </xf>
    <xf numFmtId="0" fontId="26" fillId="0" borderId="4">
      <alignment horizontal="right" vertical="center" indent="1"/>
    </xf>
    <xf numFmtId="0" fontId="26" fillId="2" borderId="4">
      <alignment horizontal="left" vertical="center" wrapText="1" indent="1"/>
    </xf>
    <xf numFmtId="0" fontId="26" fillId="0" borderId="5">
      <alignment horizontal="left" vertical="center"/>
    </xf>
    <xf numFmtId="0" fontId="26" fillId="0" borderId="6">
      <alignment horizontal="left" vertical="center"/>
    </xf>
    <xf numFmtId="0" fontId="1" fillId="0" borderId="0"/>
    <xf numFmtId="43" fontId="1" fillId="0" borderId="0" applyFont="0" applyFill="0" applyBorder="0" applyAlignment="0" applyProtection="0"/>
  </cellStyleXfs>
  <cellXfs count="1166">
    <xf numFmtId="0" fontId="0" fillId="0" borderId="0" xfId="0"/>
    <xf numFmtId="0" fontId="0" fillId="0" borderId="0" xfId="0" applyAlignment="1">
      <alignment vertical="center"/>
    </xf>
    <xf numFmtId="0" fontId="0" fillId="0" borderId="0" xfId="0" applyAlignment="1">
      <alignment vertical="center" wrapText="1"/>
    </xf>
    <xf numFmtId="0" fontId="4" fillId="0" borderId="0" xfId="0" applyFont="1" applyAlignment="1">
      <alignment vertical="center" wrapText="1"/>
    </xf>
    <xf numFmtId="0" fontId="7" fillId="0" borderId="0" xfId="0" applyFont="1" applyAlignment="1">
      <alignment vertical="center"/>
    </xf>
    <xf numFmtId="0" fontId="9" fillId="0" borderId="0" xfId="0" applyFont="1" applyAlignment="1">
      <alignment vertical="center" wrapText="1"/>
    </xf>
    <xf numFmtId="0" fontId="11" fillId="0" borderId="0" xfId="0" applyFont="1" applyAlignment="1">
      <alignment vertical="center"/>
    </xf>
    <xf numFmtId="0" fontId="13" fillId="0" borderId="0" xfId="22" applyNumberFormat="1" applyFont="1" applyAlignment="1">
      <alignment vertical="center"/>
    </xf>
    <xf numFmtId="0" fontId="7" fillId="0" borderId="0" xfId="22" applyNumberFormat="1" applyFont="1" applyAlignment="1">
      <alignment vertical="center"/>
    </xf>
    <xf numFmtId="0" fontId="27" fillId="0" borderId="0" xfId="22" applyNumberFormat="1" applyFont="1" applyAlignment="1">
      <alignment horizontal="center" vertical="center"/>
    </xf>
    <xf numFmtId="0" fontId="4" fillId="0" borderId="0" xfId="22" applyNumberFormat="1" applyFont="1" applyAlignment="1">
      <alignment horizontal="center" vertical="center"/>
    </xf>
    <xf numFmtId="0" fontId="3" fillId="0" borderId="0" xfId="22" applyNumberFormat="1" applyFont="1" applyAlignment="1">
      <alignment vertical="center"/>
    </xf>
    <xf numFmtId="0" fontId="6" fillId="0" borderId="0" xfId="22" applyNumberFormat="1" applyFont="1" applyAlignment="1">
      <alignment horizontal="right" vertical="center" readingOrder="2"/>
    </xf>
    <xf numFmtId="0" fontId="11" fillId="0" borderId="0" xfId="0" applyFont="1" applyAlignment="1">
      <alignment vertical="center" wrapText="1"/>
    </xf>
    <xf numFmtId="0" fontId="9" fillId="0" borderId="0" xfId="0" applyFont="1" applyAlignment="1">
      <alignment vertical="center"/>
    </xf>
    <xf numFmtId="0" fontId="13" fillId="0" borderId="0" xfId="22" applyNumberFormat="1" applyFont="1" applyAlignment="1">
      <alignment vertical="center" wrapText="1"/>
    </xf>
    <xf numFmtId="0" fontId="8" fillId="0" borderId="0" xfId="22" applyNumberFormat="1" applyFont="1" applyAlignment="1">
      <alignment vertical="center" wrapText="1"/>
    </xf>
    <xf numFmtId="0" fontId="10" fillId="0" borderId="0" xfId="0" applyFont="1" applyAlignment="1">
      <alignment vertical="center"/>
    </xf>
    <xf numFmtId="0" fontId="10" fillId="0" borderId="0" xfId="22" applyNumberFormat="1" applyFont="1" applyAlignment="1">
      <alignment vertical="center"/>
    </xf>
    <xf numFmtId="0" fontId="11" fillId="0" borderId="0" xfId="22" applyNumberFormat="1"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8" fillId="0" borderId="0" xfId="0" applyFont="1" applyAlignment="1">
      <alignment vertical="center" wrapText="1"/>
    </xf>
    <xf numFmtId="0" fontId="8" fillId="0" borderId="0" xfId="0" applyFont="1" applyAlignment="1">
      <alignment vertical="center"/>
    </xf>
    <xf numFmtId="0" fontId="3" fillId="0" borderId="0" xfId="0" applyFont="1" applyAlignment="1">
      <alignment vertical="center" wrapText="1"/>
    </xf>
    <xf numFmtId="0" fontId="3" fillId="0" borderId="0" xfId="0" applyFont="1" applyAlignment="1">
      <alignment vertical="center"/>
    </xf>
    <xf numFmtId="0" fontId="3" fillId="0" borderId="0" xfId="0" applyFont="1" applyAlignment="1">
      <alignment wrapText="1"/>
    </xf>
    <xf numFmtId="0" fontId="3" fillId="0" borderId="0" xfId="0" applyFont="1" applyAlignment="1"/>
    <xf numFmtId="0" fontId="30" fillId="0" borderId="0" xfId="0" applyFont="1" applyAlignment="1">
      <alignment vertical="center" wrapText="1"/>
    </xf>
    <xf numFmtId="0" fontId="30" fillId="0" borderId="0" xfId="0" applyFont="1" applyAlignment="1">
      <alignment vertical="center"/>
    </xf>
    <xf numFmtId="0" fontId="0" fillId="0" borderId="0" xfId="0" applyBorder="1" applyAlignment="1">
      <alignment vertical="center"/>
    </xf>
    <xf numFmtId="0" fontId="4" fillId="0" borderId="0" xfId="22" applyNumberFormat="1" applyFont="1" applyAlignment="1">
      <alignment vertical="center"/>
    </xf>
    <xf numFmtId="0" fontId="61" fillId="0" borderId="0" xfId="0" applyFont="1" applyAlignment="1">
      <alignment vertical="center"/>
    </xf>
    <xf numFmtId="0" fontId="34" fillId="0" borderId="0" xfId="22" applyNumberFormat="1" applyFont="1" applyAlignment="1">
      <alignment vertical="center"/>
    </xf>
    <xf numFmtId="0" fontId="11" fillId="0" borderId="0" xfId="0" applyFont="1" applyAlignment="1">
      <alignment horizontal="center" vertical="center"/>
    </xf>
    <xf numFmtId="0" fontId="4" fillId="0" borderId="0" xfId="0" applyFont="1" applyAlignment="1">
      <alignment vertical="center"/>
    </xf>
    <xf numFmtId="0" fontId="34" fillId="0" borderId="0" xfId="22" applyNumberFormat="1" applyFont="1" applyAlignment="1">
      <alignment vertical="center" wrapText="1"/>
    </xf>
    <xf numFmtId="164" fontId="3" fillId="0" borderId="0" xfId="22" applyNumberFormat="1" applyFont="1" applyAlignment="1">
      <alignment vertical="center"/>
    </xf>
    <xf numFmtId="167" fontId="4" fillId="3" borderId="10" xfId="1" applyNumberFormat="1" applyFont="1" applyFill="1" applyBorder="1" applyAlignment="1">
      <alignment horizontal="left" vertical="center" wrapText="1" indent="1"/>
    </xf>
    <xf numFmtId="0" fontId="31" fillId="0" borderId="11" xfId="0" applyFont="1" applyFill="1" applyBorder="1" applyAlignment="1">
      <alignment horizontal="right" vertical="center" wrapText="1" indent="1"/>
    </xf>
    <xf numFmtId="0" fontId="31" fillId="3" borderId="12" xfId="0" applyFont="1" applyFill="1" applyBorder="1" applyAlignment="1">
      <alignment horizontal="right" vertical="center" wrapText="1" indent="1"/>
    </xf>
    <xf numFmtId="0" fontId="31" fillId="0" borderId="12" xfId="0" applyFont="1" applyFill="1" applyBorder="1" applyAlignment="1">
      <alignment horizontal="right" vertical="center" wrapText="1" indent="1"/>
    </xf>
    <xf numFmtId="3" fontId="3" fillId="0" borderId="13" xfId="1" applyNumberFormat="1" applyFont="1" applyFill="1" applyBorder="1" applyAlignment="1">
      <alignment horizontal="left" vertical="center" wrapText="1" indent="1"/>
    </xf>
    <xf numFmtId="3" fontId="3" fillId="3" borderId="14" xfId="1" applyNumberFormat="1" applyFont="1" applyFill="1" applyBorder="1" applyAlignment="1">
      <alignment horizontal="left" vertical="center" wrapText="1" indent="1"/>
    </xf>
    <xf numFmtId="3" fontId="3" fillId="0" borderId="14" xfId="1" applyNumberFormat="1" applyFont="1" applyFill="1" applyBorder="1" applyAlignment="1">
      <alignment horizontal="left" vertical="center" wrapText="1" indent="1"/>
    </xf>
    <xf numFmtId="0" fontId="31" fillId="0" borderId="15" xfId="0" applyFont="1" applyFill="1" applyBorder="1" applyAlignment="1">
      <alignment horizontal="right" vertical="center" wrapText="1" indent="1"/>
    </xf>
    <xf numFmtId="0" fontId="31" fillId="0" borderId="16" xfId="0" applyFont="1" applyFill="1" applyBorder="1" applyAlignment="1">
      <alignment horizontal="right" vertical="center" wrapText="1" indent="1"/>
    </xf>
    <xf numFmtId="0" fontId="33" fillId="3" borderId="12" xfId="0" applyFont="1" applyFill="1" applyBorder="1" applyAlignment="1">
      <alignment horizontal="left" vertical="center" wrapText="1" indent="1"/>
    </xf>
    <xf numFmtId="0" fontId="33" fillId="0" borderId="12" xfId="0" applyFont="1" applyFill="1" applyBorder="1" applyAlignment="1">
      <alignment horizontal="left" vertical="center" wrapText="1" indent="1"/>
    </xf>
    <xf numFmtId="0" fontId="31" fillId="3" borderId="16" xfId="0" applyFont="1" applyFill="1" applyBorder="1" applyAlignment="1">
      <alignment horizontal="right" vertical="center" wrapText="1" indent="1"/>
    </xf>
    <xf numFmtId="0" fontId="31" fillId="3" borderId="17" xfId="0" applyFont="1" applyFill="1" applyBorder="1" applyAlignment="1">
      <alignment vertical="center" wrapText="1"/>
    </xf>
    <xf numFmtId="0" fontId="31" fillId="0" borderId="18" xfId="0" applyFont="1" applyFill="1" applyBorder="1" applyAlignment="1">
      <alignment horizontal="right" vertical="center" wrapText="1" indent="1"/>
    </xf>
    <xf numFmtId="0" fontId="62" fillId="0" borderId="19" xfId="19" applyFont="1" applyBorder="1" applyAlignment="1">
      <alignment horizontal="center" vertical="center" wrapText="1" readingOrder="2"/>
    </xf>
    <xf numFmtId="0" fontId="62" fillId="3" borderId="20" xfId="19" applyFont="1" applyFill="1" applyBorder="1" applyAlignment="1">
      <alignment horizontal="center" vertical="center" wrapText="1" readingOrder="2"/>
    </xf>
    <xf numFmtId="0" fontId="62" fillId="0" borderId="20" xfId="19" applyFont="1" applyBorder="1" applyAlignment="1">
      <alignment horizontal="center" vertical="center" wrapText="1" readingOrder="2"/>
    </xf>
    <xf numFmtId="0" fontId="3" fillId="4" borderId="21" xfId="13" applyFont="1" applyFill="1" applyBorder="1" applyAlignment="1">
      <alignment horizontal="center" vertical="top" wrapText="1"/>
    </xf>
    <xf numFmtId="0" fontId="6" fillId="4" borderId="22" xfId="13" applyFont="1" applyFill="1" applyBorder="1" applyAlignment="1">
      <alignment horizontal="center" wrapText="1"/>
    </xf>
    <xf numFmtId="0" fontId="3" fillId="0" borderId="23" xfId="0" applyFont="1" applyFill="1" applyBorder="1" applyAlignment="1">
      <alignment horizontal="left" vertical="center" wrapText="1" indent="1"/>
    </xf>
    <xf numFmtId="0" fontId="3" fillId="3" borderId="24" xfId="0" applyFont="1" applyFill="1" applyBorder="1" applyAlignment="1">
      <alignment horizontal="left" vertical="center" wrapText="1" indent="1"/>
    </xf>
    <xf numFmtId="0" fontId="3" fillId="0" borderId="24" xfId="0" applyFont="1" applyFill="1" applyBorder="1" applyAlignment="1">
      <alignment horizontal="left" vertical="center" wrapText="1" indent="1"/>
    </xf>
    <xf numFmtId="0" fontId="3" fillId="0" borderId="0" xfId="22" applyNumberFormat="1" applyFont="1" applyAlignment="1">
      <alignment vertical="center" wrapText="1"/>
    </xf>
    <xf numFmtId="3" fontId="3" fillId="0" borderId="25" xfId="1" applyNumberFormat="1" applyFont="1" applyFill="1" applyBorder="1" applyAlignment="1">
      <alignment horizontal="left" vertical="center" wrapText="1" indent="1"/>
    </xf>
    <xf numFmtId="0" fontId="62" fillId="0" borderId="26" xfId="19" applyFont="1" applyBorder="1" applyAlignment="1">
      <alignment horizontal="center" vertical="center" wrapText="1" readingOrder="2"/>
    </xf>
    <xf numFmtId="167" fontId="3" fillId="0" borderId="13" xfId="1" applyNumberFormat="1" applyFont="1" applyFill="1" applyBorder="1" applyAlignment="1">
      <alignment horizontal="center" vertical="center" wrapText="1"/>
    </xf>
    <xf numFmtId="167" fontId="3" fillId="3" borderId="14" xfId="1" applyNumberFormat="1" applyFont="1" applyFill="1" applyBorder="1" applyAlignment="1">
      <alignment horizontal="center" vertical="center" wrapText="1"/>
    </xf>
    <xf numFmtId="167" fontId="3" fillId="0" borderId="14" xfId="1" applyNumberFormat="1" applyFont="1" applyFill="1" applyBorder="1" applyAlignment="1">
      <alignment horizontal="center" vertical="center" wrapText="1"/>
    </xf>
    <xf numFmtId="167" fontId="3" fillId="0" borderId="25" xfId="1" applyNumberFormat="1" applyFont="1" applyFill="1" applyBorder="1" applyAlignment="1">
      <alignment horizontal="center" vertical="center" wrapText="1"/>
    </xf>
    <xf numFmtId="167" fontId="3" fillId="0" borderId="27" xfId="1" applyNumberFormat="1" applyFont="1" applyFill="1" applyBorder="1" applyAlignment="1">
      <alignment horizontal="center" vertical="center" wrapText="1"/>
    </xf>
    <xf numFmtId="167" fontId="4" fillId="3" borderId="10" xfId="1" applyNumberFormat="1" applyFont="1" applyFill="1" applyBorder="1" applyAlignment="1">
      <alignment horizontal="center" vertical="center" wrapText="1"/>
    </xf>
    <xf numFmtId="0" fontId="31" fillId="3" borderId="17" xfId="0" applyFont="1" applyFill="1" applyBorder="1" applyAlignment="1">
      <alignment horizontal="center" vertical="center" wrapText="1"/>
    </xf>
    <xf numFmtId="0" fontId="6" fillId="0" borderId="15" xfId="0" applyFont="1" applyFill="1" applyBorder="1" applyAlignment="1">
      <alignment horizontal="right" vertical="center" wrapText="1" indent="1"/>
    </xf>
    <xf numFmtId="0" fontId="6" fillId="3" borderId="12" xfId="0" applyFont="1" applyFill="1" applyBorder="1" applyAlignment="1">
      <alignment horizontal="right" vertical="center" wrapText="1" indent="1"/>
    </xf>
    <xf numFmtId="0" fontId="6" fillId="0" borderId="12" xfId="0" applyFont="1" applyFill="1" applyBorder="1" applyAlignment="1">
      <alignment horizontal="right" vertical="center" wrapText="1" indent="1"/>
    </xf>
    <xf numFmtId="0" fontId="6" fillId="3" borderId="16" xfId="0" applyFont="1" applyFill="1" applyBorder="1" applyAlignment="1">
      <alignment horizontal="right" vertical="center" wrapText="1" indent="1"/>
    </xf>
    <xf numFmtId="0" fontId="6" fillId="0" borderId="17" xfId="0" applyFont="1" applyFill="1" applyBorder="1" applyAlignment="1">
      <alignment horizontal="right" vertical="center" wrapText="1" indent="1"/>
    </xf>
    <xf numFmtId="0" fontId="6" fillId="0" borderId="28" xfId="0" applyFont="1" applyFill="1" applyBorder="1" applyAlignment="1">
      <alignment horizontal="right" vertical="center" wrapText="1" indent="1"/>
    </xf>
    <xf numFmtId="3" fontId="3" fillId="0" borderId="29" xfId="1" applyNumberFormat="1" applyFont="1" applyFill="1" applyBorder="1" applyAlignment="1">
      <alignment horizontal="left" vertical="center" wrapText="1" indent="1"/>
    </xf>
    <xf numFmtId="3" fontId="4" fillId="0" borderId="29" xfId="1" applyNumberFormat="1" applyFont="1" applyFill="1" applyBorder="1" applyAlignment="1">
      <alignment horizontal="left" vertical="center" wrapText="1" indent="1"/>
    </xf>
    <xf numFmtId="0" fontId="6" fillId="3" borderId="17" xfId="0" applyFont="1" applyFill="1" applyBorder="1" applyAlignment="1">
      <alignment horizontal="right" vertical="center" wrapText="1" indent="1"/>
    </xf>
    <xf numFmtId="3" fontId="4" fillId="0" borderId="30" xfId="0" applyNumberFormat="1" applyFont="1" applyFill="1" applyBorder="1" applyAlignment="1">
      <alignment horizontal="left" vertical="center" wrapText="1" indent="1"/>
    </xf>
    <xf numFmtId="0" fontId="6" fillId="4" borderId="31" xfId="0" applyNumberFormat="1" applyFont="1" applyFill="1" applyBorder="1" applyAlignment="1">
      <alignment horizontal="center" wrapText="1"/>
    </xf>
    <xf numFmtId="0" fontId="3" fillId="4" borderId="32" xfId="0" applyNumberFormat="1" applyFont="1" applyFill="1" applyBorder="1" applyAlignment="1">
      <alignment horizontal="center" vertical="top" wrapText="1"/>
    </xf>
    <xf numFmtId="3" fontId="3" fillId="0" borderId="23" xfId="0" applyNumberFormat="1" applyFont="1" applyFill="1" applyBorder="1" applyAlignment="1">
      <alignment horizontal="left" vertical="center" wrapText="1" indent="1"/>
    </xf>
    <xf numFmtId="3" fontId="3" fillId="3" borderId="24" xfId="0" applyNumberFormat="1" applyFont="1" applyFill="1" applyBorder="1" applyAlignment="1">
      <alignment horizontal="left" vertical="center" wrapText="1" indent="1"/>
    </xf>
    <xf numFmtId="3" fontId="3" fillId="0" borderId="33" xfId="0" applyNumberFormat="1" applyFont="1" applyFill="1" applyBorder="1" applyAlignment="1">
      <alignment horizontal="left" vertical="center" wrapText="1" indent="1"/>
    </xf>
    <xf numFmtId="0" fontId="31" fillId="0" borderId="28" xfId="0" applyFont="1" applyFill="1" applyBorder="1" applyAlignment="1">
      <alignment horizontal="right" vertical="center" wrapText="1" indent="1"/>
    </xf>
    <xf numFmtId="3" fontId="4" fillId="3" borderId="10" xfId="1" applyNumberFormat="1" applyFont="1" applyFill="1" applyBorder="1" applyAlignment="1">
      <alignment horizontal="left" vertical="center" wrapText="1" indent="1"/>
    </xf>
    <xf numFmtId="0" fontId="6" fillId="3" borderId="12" xfId="0" applyFont="1" applyFill="1" applyBorder="1" applyAlignment="1">
      <alignment horizontal="right" vertical="center" wrapText="1" indent="1" readingOrder="2"/>
    </xf>
    <xf numFmtId="0" fontId="6" fillId="3" borderId="16" xfId="0" applyFont="1" applyFill="1" applyBorder="1" applyAlignment="1">
      <alignment horizontal="right" vertical="center" wrapText="1" indent="1" readingOrder="2"/>
    </xf>
    <xf numFmtId="0" fontId="3" fillId="0" borderId="0" xfId="0" applyFont="1" applyAlignment="1">
      <alignment vertical="center" readingOrder="1"/>
    </xf>
    <xf numFmtId="0" fontId="4" fillId="4" borderId="32" xfId="0" applyFont="1" applyFill="1" applyBorder="1" applyAlignment="1">
      <alignment horizontal="center" vertical="top" wrapText="1"/>
    </xf>
    <xf numFmtId="0" fontId="6" fillId="0" borderId="11" xfId="0" applyFont="1" applyFill="1" applyBorder="1" applyAlignment="1">
      <alignment horizontal="right" vertical="center" wrapText="1" indent="1" readingOrder="2"/>
    </xf>
    <xf numFmtId="0" fontId="6" fillId="4" borderId="34" xfId="0" applyNumberFormat="1" applyFont="1" applyFill="1" applyBorder="1" applyAlignment="1">
      <alignment horizontal="center" wrapText="1"/>
    </xf>
    <xf numFmtId="0" fontId="3" fillId="4" borderId="35" xfId="0" applyNumberFormat="1" applyFont="1" applyFill="1" applyBorder="1" applyAlignment="1">
      <alignment horizontal="center" vertical="top" wrapText="1"/>
    </xf>
    <xf numFmtId="164" fontId="3" fillId="0" borderId="0" xfId="0" applyNumberFormat="1" applyFont="1" applyAlignment="1">
      <alignment vertical="center"/>
    </xf>
    <xf numFmtId="3" fontId="3" fillId="0" borderId="0" xfId="22" applyNumberFormat="1" applyFont="1" applyAlignment="1">
      <alignment vertical="center"/>
    </xf>
    <xf numFmtId="3" fontId="3" fillId="0" borderId="0" xfId="0" applyNumberFormat="1" applyFont="1" applyAlignment="1">
      <alignment vertical="center"/>
    </xf>
    <xf numFmtId="165" fontId="6" fillId="0" borderId="0" xfId="0" applyNumberFormat="1" applyFont="1" applyAlignment="1">
      <alignment horizontal="right"/>
    </xf>
    <xf numFmtId="167" fontId="3" fillId="0" borderId="0" xfId="22" applyNumberFormat="1" applyFont="1" applyAlignment="1">
      <alignment vertical="center"/>
    </xf>
    <xf numFmtId="167" fontId="3" fillId="0" borderId="0" xfId="0" applyNumberFormat="1" applyFont="1" applyAlignment="1">
      <alignment vertical="center"/>
    </xf>
    <xf numFmtId="0" fontId="31" fillId="3" borderId="28" xfId="0" applyFont="1" applyFill="1" applyBorder="1" applyAlignment="1">
      <alignment horizontal="right" vertical="center" wrapText="1" indent="1"/>
    </xf>
    <xf numFmtId="0" fontId="31" fillId="5" borderId="17" xfId="0" applyFont="1" applyFill="1" applyBorder="1" applyAlignment="1">
      <alignment horizontal="right" vertical="center" wrapText="1" indent="1"/>
    </xf>
    <xf numFmtId="0" fontId="31" fillId="5" borderId="36" xfId="0" applyFont="1" applyFill="1" applyBorder="1" applyAlignment="1">
      <alignment horizontal="right" vertical="center" wrapText="1" indent="1"/>
    </xf>
    <xf numFmtId="0" fontId="31" fillId="5" borderId="12" xfId="0" applyFont="1" applyFill="1" applyBorder="1" applyAlignment="1">
      <alignment horizontal="right" vertical="center" wrapText="1" indent="1"/>
    </xf>
    <xf numFmtId="49" fontId="3" fillId="0" borderId="0" xfId="0" applyNumberFormat="1" applyFont="1" applyAlignment="1">
      <alignment vertical="center" readingOrder="1"/>
    </xf>
    <xf numFmtId="1" fontId="0" fillId="0" borderId="0" xfId="0" applyNumberFormat="1" applyAlignment="1">
      <alignment vertical="center"/>
    </xf>
    <xf numFmtId="167" fontId="0" fillId="0" borderId="0" xfId="0" applyNumberFormat="1" applyAlignment="1">
      <alignment vertical="center"/>
    </xf>
    <xf numFmtId="0" fontId="62" fillId="0" borderId="37" xfId="19" applyFont="1" applyBorder="1" applyAlignment="1">
      <alignment horizontal="center" vertical="center" wrapText="1" readingOrder="2"/>
    </xf>
    <xf numFmtId="0" fontId="62" fillId="3" borderId="38" xfId="19" applyFont="1" applyFill="1" applyBorder="1" applyAlignment="1">
      <alignment horizontal="center" vertical="center" wrapText="1" readingOrder="2"/>
    </xf>
    <xf numFmtId="0" fontId="62" fillId="0" borderId="38" xfId="19" applyFont="1" applyBorder="1" applyAlignment="1">
      <alignment horizontal="center" vertical="center" wrapText="1" readingOrder="2"/>
    </xf>
    <xf numFmtId="0" fontId="62" fillId="0" borderId="39" xfId="19" applyFont="1" applyBorder="1" applyAlignment="1">
      <alignment horizontal="center" vertical="center" wrapText="1" readingOrder="2"/>
    </xf>
    <xf numFmtId="0" fontId="62" fillId="0" borderId="40" xfId="19" applyFont="1" applyBorder="1" applyAlignment="1">
      <alignment horizontal="center" vertical="center" wrapText="1" readingOrder="2"/>
    </xf>
    <xf numFmtId="0" fontId="31" fillId="3" borderId="17" xfId="0" applyFont="1" applyFill="1" applyBorder="1" applyAlignment="1">
      <alignment horizontal="right" vertical="center" wrapText="1" indent="1"/>
    </xf>
    <xf numFmtId="0" fontId="3" fillId="5" borderId="0" xfId="18" applyFont="1" applyFill="1" applyBorder="1" applyAlignment="1">
      <alignment horizontal="justify" vertical="center"/>
    </xf>
    <xf numFmtId="0" fontId="3" fillId="5" borderId="0" xfId="18" applyFont="1" applyFill="1" applyAlignment="1">
      <alignment vertical="center"/>
    </xf>
    <xf numFmtId="0" fontId="3" fillId="0" borderId="0" xfId="18"/>
    <xf numFmtId="0" fontId="3" fillId="0" borderId="0" xfId="18" applyFont="1" applyAlignment="1">
      <alignment horizontal="left" vertical="top" wrapText="1" indent="1" readingOrder="1"/>
    </xf>
    <xf numFmtId="0" fontId="6" fillId="0" borderId="0" xfId="18" applyFont="1" applyAlignment="1">
      <alignment horizontal="right" vertical="top" wrapText="1" indent="1" readingOrder="2"/>
    </xf>
    <xf numFmtId="0" fontId="3" fillId="0" borderId="0" xfId="18" applyFont="1"/>
    <xf numFmtId="0" fontId="12" fillId="0" borderId="0" xfId="18" applyFont="1" applyBorder="1" applyAlignment="1">
      <alignment horizontal="left" vertical="center" wrapText="1" readingOrder="1"/>
    </xf>
    <xf numFmtId="0" fontId="3" fillId="0" borderId="0" xfId="18" applyBorder="1"/>
    <xf numFmtId="0" fontId="4" fillId="0" borderId="0" xfId="18" applyFont="1" applyBorder="1" applyAlignment="1">
      <alignment horizontal="left" vertical="top" wrapText="1" readingOrder="1"/>
    </xf>
    <xf numFmtId="0" fontId="3" fillId="0" borderId="0" xfId="18" applyFont="1" applyAlignment="1">
      <alignment vertical="top" wrapText="1" readingOrder="1"/>
    </xf>
    <xf numFmtId="0" fontId="6" fillId="0" borderId="0" xfId="18" applyFont="1" applyBorder="1" applyAlignment="1">
      <alignment horizontal="center" vertical="center" wrapText="1" readingOrder="2"/>
    </xf>
    <xf numFmtId="0" fontId="27" fillId="0" borderId="0" xfId="18" applyFont="1" applyBorder="1" applyAlignment="1">
      <alignment horizontal="center" vertical="center" wrapText="1" readingOrder="2"/>
    </xf>
    <xf numFmtId="0" fontId="34" fillId="0" borderId="0" xfId="18" applyFont="1" applyBorder="1" applyAlignment="1">
      <alignment horizontal="center" vertical="center" wrapText="1" readingOrder="2"/>
    </xf>
    <xf numFmtId="0" fontId="3" fillId="0" borderId="0" xfId="18" applyFont="1" applyAlignment="1">
      <alignment vertical="center"/>
    </xf>
    <xf numFmtId="0" fontId="3" fillId="0" borderId="0" xfId="18" applyFont="1" applyFill="1" applyAlignment="1">
      <alignment vertical="center"/>
    </xf>
    <xf numFmtId="0" fontId="27" fillId="5" borderId="0" xfId="18" applyFont="1" applyFill="1" applyAlignment="1">
      <alignment vertical="center"/>
    </xf>
    <xf numFmtId="0" fontId="3" fillId="0" borderId="0" xfId="18" applyFont="1" applyAlignment="1">
      <alignment horizontal="left" vertical="center" indent="1" readingOrder="1"/>
    </xf>
    <xf numFmtId="0" fontId="3" fillId="0" borderId="0" xfId="18" applyFont="1" applyFill="1" applyAlignment="1">
      <alignment vertical="center" readingOrder="1"/>
    </xf>
    <xf numFmtId="0" fontId="3" fillId="0" borderId="0" xfId="18" applyFont="1" applyAlignment="1">
      <alignment horizontal="right" vertical="center" indent="1"/>
    </xf>
    <xf numFmtId="0" fontId="3" fillId="0" borderId="0" xfId="18" applyFont="1" applyAlignment="1">
      <alignment horizontal="right" vertical="center" indent="1" readingOrder="1"/>
    </xf>
    <xf numFmtId="0" fontId="32" fillId="0" borderId="0" xfId="18" applyFont="1" applyAlignment="1">
      <alignment horizontal="left" vertical="center" indent="1" readingOrder="1"/>
    </xf>
    <xf numFmtId="0" fontId="32" fillId="5" borderId="0" xfId="18" applyFont="1" applyFill="1" applyAlignment="1">
      <alignment horizontal="left" vertical="center" indent="1" readingOrder="1"/>
    </xf>
    <xf numFmtId="0" fontId="3" fillId="5" borderId="0" xfId="18" applyFont="1" applyFill="1" applyAlignment="1">
      <alignment horizontal="right" vertical="center" indent="1" readingOrder="1"/>
    </xf>
    <xf numFmtId="0" fontId="3" fillId="5" borderId="0" xfId="18" applyFont="1" applyFill="1" applyBorder="1" applyAlignment="1">
      <alignment vertical="center"/>
    </xf>
    <xf numFmtId="0" fontId="32" fillId="5" borderId="24" xfId="15" applyFont="1" applyFill="1" applyBorder="1" applyAlignment="1" applyProtection="1">
      <alignment horizontal="left" wrapText="1" indent="1" readingOrder="1"/>
    </xf>
    <xf numFmtId="0" fontId="32" fillId="0" borderId="14" xfId="18" applyNumberFormat="1" applyFont="1" applyFill="1" applyBorder="1" applyAlignment="1">
      <alignment horizontal="center" vertical="center" wrapText="1" readingOrder="1"/>
    </xf>
    <xf numFmtId="0" fontId="3" fillId="5" borderId="12" xfId="15" applyFont="1" applyFill="1" applyBorder="1" applyAlignment="1" applyProtection="1">
      <alignment horizontal="right" vertical="center" wrapText="1" indent="1" readingOrder="2"/>
    </xf>
    <xf numFmtId="0" fontId="32" fillId="3" borderId="24" xfId="15" applyFont="1" applyFill="1" applyBorder="1" applyAlignment="1" applyProtection="1">
      <alignment horizontal="left" wrapText="1" indent="1" readingOrder="1"/>
    </xf>
    <xf numFmtId="0" fontId="32" fillId="3" borderId="14" xfId="18" applyNumberFormat="1" applyFont="1" applyFill="1" applyBorder="1" applyAlignment="1">
      <alignment horizontal="center" vertical="center" wrapText="1" readingOrder="1"/>
    </xf>
    <xf numFmtId="0" fontId="3" fillId="3" borderId="12" xfId="15" applyFont="1" applyFill="1" applyBorder="1" applyAlignment="1" applyProtection="1">
      <alignment horizontal="right" vertical="center" wrapText="1" indent="1" readingOrder="2"/>
    </xf>
    <xf numFmtId="0" fontId="3" fillId="0" borderId="0" xfId="18" applyFont="1" applyAlignment="1">
      <alignment horizontal="center" vertical="center"/>
    </xf>
    <xf numFmtId="0" fontId="39" fillId="0" borderId="0" xfId="18" applyFont="1" applyFill="1" applyAlignment="1">
      <alignment vertical="center" readingOrder="1"/>
    </xf>
    <xf numFmtId="41" fontId="3" fillId="0" borderId="0" xfId="18" applyNumberFormat="1"/>
    <xf numFmtId="0" fontId="63" fillId="3" borderId="20" xfId="19" applyFont="1" applyFill="1" applyBorder="1" applyAlignment="1">
      <alignment horizontal="center" vertical="center" wrapText="1"/>
    </xf>
    <xf numFmtId="0" fontId="63" fillId="0" borderId="20" xfId="19" applyFont="1" applyBorder="1" applyAlignment="1">
      <alignment horizontal="center" vertical="center" wrapText="1"/>
    </xf>
    <xf numFmtId="0" fontId="63" fillId="0" borderId="19" xfId="19" applyFont="1" applyBorder="1" applyAlignment="1">
      <alignment horizontal="center" vertical="center" wrapText="1"/>
    </xf>
    <xf numFmtId="0" fontId="4" fillId="4" borderId="10" xfId="13" applyFont="1" applyFill="1" applyBorder="1">
      <alignment horizontal="center" vertical="center" wrapText="1"/>
    </xf>
    <xf numFmtId="164" fontId="3" fillId="0" borderId="0" xfId="18" applyNumberFormat="1"/>
    <xf numFmtId="0" fontId="62" fillId="5" borderId="41" xfId="19" applyFont="1" applyFill="1" applyBorder="1" applyAlignment="1">
      <alignment horizontal="center" vertical="center" wrapText="1" readingOrder="2"/>
    </xf>
    <xf numFmtId="0" fontId="62" fillId="3" borderId="41" xfId="19" applyFont="1" applyFill="1" applyBorder="1" applyAlignment="1">
      <alignment horizontal="center" vertical="center" wrapText="1" readingOrder="2"/>
    </xf>
    <xf numFmtId="0" fontId="62" fillId="5" borderId="20" xfId="19" applyFont="1" applyFill="1" applyBorder="1" applyAlignment="1">
      <alignment horizontal="center" vertical="center" wrapText="1" readingOrder="2"/>
    </xf>
    <xf numFmtId="0" fontId="64" fillId="3" borderId="42" xfId="19" applyFont="1" applyFill="1" applyBorder="1" applyAlignment="1">
      <alignment horizontal="center" vertical="center" wrapText="1"/>
    </xf>
    <xf numFmtId="0" fontId="62" fillId="3" borderId="42" xfId="19" applyFont="1" applyFill="1" applyBorder="1" applyAlignment="1">
      <alignment horizontal="center" vertical="center" wrapText="1"/>
    </xf>
    <xf numFmtId="0" fontId="63" fillId="0" borderId="26" xfId="19" applyFont="1" applyBorder="1" applyAlignment="1">
      <alignment horizontal="center" vertical="center" wrapText="1"/>
    </xf>
    <xf numFmtId="1" fontId="4" fillId="4" borderId="43" xfId="11" applyFont="1" applyFill="1" applyBorder="1">
      <alignment horizontal="left" vertical="center" wrapText="1"/>
    </xf>
    <xf numFmtId="0" fontId="6" fillId="4" borderId="44" xfId="10" applyFont="1" applyFill="1" applyBorder="1">
      <alignment horizontal="right" vertical="center" wrapText="1"/>
    </xf>
    <xf numFmtId="0" fontId="64" fillId="5" borderId="41" xfId="19" applyFont="1" applyFill="1" applyBorder="1" applyAlignment="1">
      <alignment horizontal="center" vertical="center" wrapText="1"/>
    </xf>
    <xf numFmtId="0" fontId="64" fillId="3" borderId="41" xfId="19" applyFont="1" applyFill="1" applyBorder="1" applyAlignment="1">
      <alignment horizontal="center" vertical="center" wrapText="1"/>
    </xf>
    <xf numFmtId="0" fontId="62" fillId="5" borderId="45" xfId="19" applyFont="1" applyFill="1" applyBorder="1" applyAlignment="1">
      <alignment horizontal="center" vertical="center" wrapText="1" readingOrder="2"/>
    </xf>
    <xf numFmtId="166" fontId="3" fillId="0" borderId="0" xfId="18" applyNumberFormat="1"/>
    <xf numFmtId="0" fontId="64" fillId="5" borderId="46" xfId="19" applyFont="1" applyFill="1" applyBorder="1" applyAlignment="1">
      <alignment horizontal="center" vertical="center" wrapText="1"/>
    </xf>
    <xf numFmtId="0" fontId="64" fillId="3" borderId="46" xfId="19" applyFont="1" applyFill="1" applyBorder="1" applyAlignment="1">
      <alignment horizontal="center" vertical="center" wrapText="1"/>
    </xf>
    <xf numFmtId="0" fontId="34" fillId="0" borderId="0" xfId="6" applyFont="1" applyAlignment="1">
      <alignment vertical="center"/>
    </xf>
    <xf numFmtId="0" fontId="6" fillId="0" borderId="0" xfId="8" applyFont="1" applyAlignment="1">
      <alignment vertical="center"/>
    </xf>
    <xf numFmtId="0" fontId="37" fillId="4" borderId="29"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0" fillId="5" borderId="0" xfId="0" applyFill="1"/>
    <xf numFmtId="0" fontId="3" fillId="0" borderId="7" xfId="18" applyBorder="1"/>
    <xf numFmtId="0" fontId="3" fillId="0" borderId="0" xfId="18" applyAlignment="1">
      <alignment horizontal="right" readingOrder="2"/>
    </xf>
    <xf numFmtId="0" fontId="3" fillId="0" borderId="0" xfId="18" applyAlignment="1">
      <alignment wrapText="1"/>
    </xf>
    <xf numFmtId="0" fontId="42" fillId="0" borderId="0" xfId="18" applyFont="1" applyBorder="1" applyAlignment="1">
      <alignment vertical="top" wrapText="1" readingOrder="2"/>
    </xf>
    <xf numFmtId="0" fontId="42" fillId="0" borderId="0" xfId="18" applyFont="1" applyBorder="1" applyAlignment="1">
      <alignment horizontal="right" vertical="top" wrapText="1" readingOrder="2"/>
    </xf>
    <xf numFmtId="0" fontId="42" fillId="0" borderId="0" xfId="18" applyFont="1" applyFill="1" applyBorder="1" applyAlignment="1">
      <alignment horizontal="right" vertical="top" wrapText="1" readingOrder="2"/>
    </xf>
    <xf numFmtId="0" fontId="31" fillId="0" borderId="0" xfId="18" applyFont="1" applyBorder="1" applyAlignment="1">
      <alignment horizontal="left" vertical="top" wrapText="1"/>
    </xf>
    <xf numFmtId="0" fontId="4" fillId="0" borderId="0" xfId="18" applyFont="1" applyBorder="1" applyAlignment="1">
      <alignment horizontal="left" vertical="top" wrapText="1"/>
    </xf>
    <xf numFmtId="0" fontId="33" fillId="0" borderId="0" xfId="18" applyFont="1" applyBorder="1" applyAlignment="1">
      <alignment horizontal="left" vertical="top" wrapText="1"/>
    </xf>
    <xf numFmtId="0" fontId="14" fillId="0" borderId="0" xfId="18" applyFont="1" applyFill="1" applyBorder="1" applyAlignment="1">
      <alignment horizontal="center" vertical="center" wrapText="1" readingOrder="2"/>
    </xf>
    <xf numFmtId="0" fontId="42" fillId="0" borderId="0" xfId="18" applyFont="1" applyFill="1" applyBorder="1" applyAlignment="1">
      <alignment vertical="top" wrapText="1" readingOrder="2"/>
    </xf>
    <xf numFmtId="49" fontId="42" fillId="0" borderId="0" xfId="18" applyNumberFormat="1" applyFont="1" applyAlignment="1">
      <alignment horizontal="center" vertical="top" readingOrder="2"/>
    </xf>
    <xf numFmtId="0" fontId="6" fillId="0" borderId="0" xfId="18" applyFont="1" applyAlignment="1">
      <alignment horizontal="right" vertical="center" wrapText="1" readingOrder="2"/>
    </xf>
    <xf numFmtId="0" fontId="43" fillId="0" borderId="0" xfId="18" applyFont="1" applyFill="1" applyBorder="1" applyAlignment="1">
      <alignment horizontal="right" vertical="top" wrapText="1" readingOrder="2"/>
    </xf>
    <xf numFmtId="0" fontId="43" fillId="0" borderId="0" xfId="18" applyFont="1" applyFill="1" applyBorder="1" applyAlignment="1">
      <alignment horizontal="justify" vertical="top" wrapText="1" readingOrder="2"/>
    </xf>
    <xf numFmtId="0" fontId="42" fillId="0" borderId="0" xfId="18" applyFont="1" applyFill="1" applyBorder="1" applyAlignment="1">
      <alignment horizontal="right" vertical="center" wrapText="1" readingOrder="2"/>
    </xf>
    <xf numFmtId="0" fontId="3" fillId="0" borderId="0" xfId="18" applyFont="1" applyAlignment="1">
      <alignment vertical="center" wrapText="1"/>
    </xf>
    <xf numFmtId="0" fontId="12" fillId="0" borderId="0" xfId="18" applyFont="1" applyAlignment="1">
      <alignment horizontal="left" vertical="center" wrapText="1" readingOrder="1"/>
    </xf>
    <xf numFmtId="0" fontId="3" fillId="0" borderId="0" xfId="18" applyFont="1" applyAlignment="1">
      <alignment horizontal="right" vertical="center" wrapText="1" readingOrder="1"/>
    </xf>
    <xf numFmtId="0" fontId="3" fillId="0" borderId="0" xfId="18" applyFont="1" applyBorder="1" applyAlignment="1">
      <alignment horizontal="center" wrapText="1" readingOrder="1"/>
    </xf>
    <xf numFmtId="0" fontId="31" fillId="3" borderId="36" xfId="0" applyFont="1" applyFill="1" applyBorder="1" applyAlignment="1">
      <alignment horizontal="right" vertical="center" wrapText="1" indent="1"/>
    </xf>
    <xf numFmtId="166" fontId="3" fillId="5" borderId="48" xfId="2" applyNumberFormat="1" applyFont="1" applyFill="1" applyBorder="1" applyAlignment="1">
      <alignment horizontal="right" vertical="center" indent="1"/>
    </xf>
    <xf numFmtId="166" fontId="3" fillId="3" borderId="49" xfId="2" applyNumberFormat="1" applyFont="1" applyFill="1" applyBorder="1" applyAlignment="1">
      <alignment horizontal="right" vertical="center" indent="1"/>
    </xf>
    <xf numFmtId="164" fontId="3" fillId="0" borderId="50" xfId="19" applyNumberFormat="1" applyFont="1" applyBorder="1" applyAlignment="1">
      <alignment horizontal="right" vertical="center" indent="1" readingOrder="1"/>
    </xf>
    <xf numFmtId="164" fontId="3" fillId="3" borderId="48" xfId="19" applyNumberFormat="1" applyFont="1" applyFill="1" applyBorder="1" applyAlignment="1">
      <alignment horizontal="right" vertical="center" indent="1" readingOrder="1"/>
    </xf>
    <xf numFmtId="164" fontId="3" fillId="0" borderId="48" xfId="19" applyNumberFormat="1" applyFont="1" applyBorder="1" applyAlignment="1">
      <alignment horizontal="right" vertical="center" indent="1" readingOrder="1"/>
    </xf>
    <xf numFmtId="164" fontId="3" fillId="0" borderId="51" xfId="19" applyNumberFormat="1" applyFont="1" applyBorder="1" applyAlignment="1">
      <alignment horizontal="right" vertical="center" indent="1" readingOrder="1"/>
    </xf>
    <xf numFmtId="164" fontId="4" fillId="3" borderId="52" xfId="19" applyNumberFormat="1" applyFont="1" applyFill="1" applyBorder="1" applyAlignment="1">
      <alignment horizontal="right" vertical="center" indent="1" readingOrder="1"/>
    </xf>
    <xf numFmtId="164" fontId="3" fillId="3" borderId="49" xfId="19" applyNumberFormat="1" applyFont="1" applyFill="1" applyBorder="1" applyAlignment="1">
      <alignment horizontal="right" vertical="center" indent="1" readingOrder="1"/>
    </xf>
    <xf numFmtId="164" fontId="3" fillId="5" borderId="49" xfId="19" applyNumberFormat="1" applyFont="1" applyFill="1" applyBorder="1" applyAlignment="1">
      <alignment horizontal="right" vertical="center" indent="1" readingOrder="1"/>
    </xf>
    <xf numFmtId="166" fontId="3" fillId="3" borderId="53" xfId="2" applyNumberFormat="1" applyFont="1" applyFill="1" applyBorder="1" applyAlignment="1">
      <alignment horizontal="right" vertical="center" indent="1" readingOrder="1"/>
    </xf>
    <xf numFmtId="166" fontId="3" fillId="5" borderId="53" xfId="2" applyNumberFormat="1" applyFont="1" applyFill="1" applyBorder="1" applyAlignment="1">
      <alignment horizontal="right" vertical="center" indent="1" readingOrder="1"/>
    </xf>
    <xf numFmtId="3" fontId="3" fillId="3" borderId="49" xfId="19" applyNumberFormat="1" applyFont="1" applyFill="1" applyBorder="1" applyAlignment="1">
      <alignment horizontal="right" vertical="center" indent="1" readingOrder="1"/>
    </xf>
    <xf numFmtId="2" fontId="3" fillId="3" borderId="49" xfId="19" applyNumberFormat="1" applyFont="1" applyFill="1" applyBorder="1" applyAlignment="1">
      <alignment horizontal="right" vertical="center" indent="1" readingOrder="1"/>
    </xf>
    <xf numFmtId="3" fontId="3" fillId="5" borderId="49" xfId="19" applyNumberFormat="1" applyFont="1" applyFill="1" applyBorder="1" applyAlignment="1">
      <alignment horizontal="right" vertical="center" indent="1" readingOrder="1"/>
    </xf>
    <xf numFmtId="2" fontId="3" fillId="5" borderId="49" xfId="19" applyNumberFormat="1" applyFont="1" applyFill="1" applyBorder="1" applyAlignment="1">
      <alignment horizontal="right" vertical="center" indent="1" readingOrder="1"/>
    </xf>
    <xf numFmtId="167" fontId="3" fillId="0" borderId="13" xfId="1" applyNumberFormat="1" applyFont="1" applyFill="1" applyBorder="1" applyAlignment="1">
      <alignment horizontal="right" vertical="center" indent="1" readingOrder="1"/>
    </xf>
    <xf numFmtId="167" fontId="3" fillId="3" borderId="14" xfId="1" applyNumberFormat="1" applyFont="1" applyFill="1" applyBorder="1" applyAlignment="1">
      <alignment horizontal="right" vertical="center" indent="1" readingOrder="1"/>
    </xf>
    <xf numFmtId="167" fontId="3" fillId="0" borderId="14" xfId="1" applyNumberFormat="1" applyFont="1" applyFill="1" applyBorder="1" applyAlignment="1">
      <alignment horizontal="right" vertical="center" indent="1" readingOrder="1"/>
    </xf>
    <xf numFmtId="3" fontId="4" fillId="0" borderId="11" xfId="0" applyNumberFormat="1" applyFont="1" applyFill="1" applyBorder="1" applyAlignment="1">
      <alignment horizontal="right" vertical="center" indent="1" readingOrder="1"/>
    </xf>
    <xf numFmtId="3" fontId="4" fillId="0" borderId="16" xfId="0" applyNumberFormat="1" applyFont="1" applyFill="1" applyBorder="1" applyAlignment="1">
      <alignment horizontal="right" vertical="center" indent="1" readingOrder="1"/>
    </xf>
    <xf numFmtId="3" fontId="4" fillId="0" borderId="13" xfId="1" applyNumberFormat="1" applyFont="1" applyFill="1" applyBorder="1" applyAlignment="1">
      <alignment horizontal="right" vertical="center" indent="1" readingOrder="1"/>
    </xf>
    <xf numFmtId="3" fontId="3" fillId="0" borderId="13" xfId="1" applyNumberFormat="1" applyFont="1" applyFill="1" applyBorder="1" applyAlignment="1">
      <alignment horizontal="right" vertical="center" indent="1" readingOrder="1"/>
    </xf>
    <xf numFmtId="3" fontId="4" fillId="3" borderId="14" xfId="1" applyNumberFormat="1" applyFont="1" applyFill="1" applyBorder="1" applyAlignment="1">
      <alignment horizontal="right" vertical="center" indent="1" readingOrder="1"/>
    </xf>
    <xf numFmtId="3" fontId="3" fillId="3" borderId="14" xfId="1" applyNumberFormat="1" applyFont="1" applyFill="1" applyBorder="1" applyAlignment="1">
      <alignment horizontal="right" vertical="center" indent="1" readingOrder="1"/>
    </xf>
    <xf numFmtId="3" fontId="4" fillId="3" borderId="12" xfId="0" applyNumberFormat="1" applyFont="1" applyFill="1" applyBorder="1" applyAlignment="1">
      <alignment horizontal="right" vertical="center" indent="1" readingOrder="1"/>
    </xf>
    <xf numFmtId="3" fontId="4" fillId="0" borderId="14" xfId="1" applyNumberFormat="1" applyFont="1" applyFill="1" applyBorder="1" applyAlignment="1">
      <alignment horizontal="right" vertical="center" indent="1" readingOrder="1"/>
    </xf>
    <xf numFmtId="3" fontId="3" fillId="0" borderId="14" xfId="1" applyNumberFormat="1" applyFont="1" applyFill="1" applyBorder="1" applyAlignment="1">
      <alignment horizontal="right" vertical="center" indent="1" readingOrder="1"/>
    </xf>
    <xf numFmtId="3" fontId="4" fillId="0" borderId="12" xfId="0" applyNumberFormat="1" applyFont="1" applyFill="1" applyBorder="1" applyAlignment="1">
      <alignment horizontal="right" vertical="center" indent="1" readingOrder="1"/>
    </xf>
    <xf numFmtId="3" fontId="4" fillId="0" borderId="25" xfId="1" applyNumberFormat="1" applyFont="1" applyFill="1" applyBorder="1" applyAlignment="1">
      <alignment horizontal="right" vertical="center" indent="1" readingOrder="1"/>
    </xf>
    <xf numFmtId="3" fontId="3" fillId="0" borderId="25" xfId="1" applyNumberFormat="1" applyFont="1" applyFill="1" applyBorder="1" applyAlignment="1">
      <alignment horizontal="right" vertical="center" indent="1" readingOrder="1"/>
    </xf>
    <xf numFmtId="3" fontId="4" fillId="3" borderId="10" xfId="1" applyNumberFormat="1" applyFont="1" applyFill="1" applyBorder="1" applyAlignment="1">
      <alignment horizontal="right" vertical="center" indent="1" readingOrder="1"/>
    </xf>
    <xf numFmtId="3" fontId="4" fillId="0" borderId="27" xfId="1" applyNumberFormat="1" applyFont="1" applyFill="1" applyBorder="1" applyAlignment="1">
      <alignment horizontal="right" vertical="center" indent="1" readingOrder="1"/>
    </xf>
    <xf numFmtId="3" fontId="4" fillId="0" borderId="27" xfId="0" applyNumberFormat="1" applyFont="1" applyFill="1" applyBorder="1" applyAlignment="1">
      <alignment horizontal="right" vertical="center" indent="1" readingOrder="1"/>
    </xf>
    <xf numFmtId="3" fontId="4" fillId="3" borderId="14" xfId="0" applyNumberFormat="1" applyFont="1" applyFill="1" applyBorder="1" applyAlignment="1">
      <alignment horizontal="right" vertical="center" indent="1" readingOrder="1"/>
    </xf>
    <xf numFmtId="3" fontId="4" fillId="0" borderId="14" xfId="0" applyNumberFormat="1" applyFont="1" applyFill="1" applyBorder="1" applyAlignment="1">
      <alignment horizontal="right" vertical="center" indent="1" readingOrder="1"/>
    </xf>
    <xf numFmtId="3" fontId="4" fillId="0" borderId="13" xfId="0" applyNumberFormat="1" applyFont="1" applyFill="1" applyBorder="1" applyAlignment="1">
      <alignment horizontal="right" vertical="center" indent="1" readingOrder="1"/>
    </xf>
    <xf numFmtId="3" fontId="4" fillId="0" borderId="25" xfId="0" applyNumberFormat="1" applyFont="1" applyFill="1" applyBorder="1" applyAlignment="1">
      <alignment horizontal="right" vertical="center" indent="1" readingOrder="1"/>
    </xf>
    <xf numFmtId="3" fontId="3" fillId="0" borderId="13" xfId="1" applyNumberFormat="1" applyFont="1" applyFill="1" applyBorder="1" applyAlignment="1">
      <alignment horizontal="right" vertical="center" indent="1"/>
    </xf>
    <xf numFmtId="3" fontId="3" fillId="3" borderId="14" xfId="1" applyNumberFormat="1" applyFont="1" applyFill="1" applyBorder="1" applyAlignment="1">
      <alignment horizontal="right" vertical="center" indent="1"/>
    </xf>
    <xf numFmtId="3" fontId="3" fillId="0" borderId="14" xfId="1" applyNumberFormat="1" applyFont="1" applyFill="1" applyBorder="1" applyAlignment="1">
      <alignment horizontal="right" vertical="center" indent="1"/>
    </xf>
    <xf numFmtId="3" fontId="3" fillId="0" borderId="25" xfId="1" applyNumberFormat="1" applyFont="1" applyFill="1" applyBorder="1" applyAlignment="1">
      <alignment horizontal="right" vertical="center" indent="1"/>
    </xf>
    <xf numFmtId="3" fontId="4" fillId="3" borderId="10" xfId="1" applyNumberFormat="1" applyFont="1" applyFill="1" applyBorder="1" applyAlignment="1">
      <alignment horizontal="right" vertical="center" indent="1"/>
    </xf>
    <xf numFmtId="3" fontId="4" fillId="0" borderId="13" xfId="1" applyNumberFormat="1" applyFont="1" applyFill="1" applyBorder="1" applyAlignment="1">
      <alignment horizontal="right" vertical="center" indent="1"/>
    </xf>
    <xf numFmtId="167" fontId="4" fillId="0" borderId="13" xfId="1" applyNumberFormat="1" applyFont="1" applyFill="1" applyBorder="1" applyAlignment="1">
      <alignment horizontal="right" vertical="center" indent="1"/>
    </xf>
    <xf numFmtId="167" fontId="4" fillId="0" borderId="27" xfId="1" applyNumberFormat="1" applyFont="1" applyFill="1" applyBorder="1" applyAlignment="1">
      <alignment horizontal="right" vertical="center" indent="1"/>
    </xf>
    <xf numFmtId="3" fontId="4" fillId="3" borderId="14" xfId="1" applyNumberFormat="1" applyFont="1" applyFill="1" applyBorder="1" applyAlignment="1">
      <alignment horizontal="right" vertical="center" indent="1"/>
    </xf>
    <xf numFmtId="167" fontId="4" fillId="3" borderId="14" xfId="1" applyNumberFormat="1" applyFont="1" applyFill="1" applyBorder="1" applyAlignment="1">
      <alignment horizontal="right" vertical="center" indent="1"/>
    </xf>
    <xf numFmtId="3" fontId="4" fillId="0" borderId="14" xfId="1" applyNumberFormat="1" applyFont="1" applyFill="1" applyBorder="1" applyAlignment="1">
      <alignment horizontal="right" vertical="center" indent="1"/>
    </xf>
    <xf numFmtId="167" fontId="4" fillId="0" borderId="14" xfId="1" applyNumberFormat="1" applyFont="1" applyFill="1" applyBorder="1" applyAlignment="1">
      <alignment horizontal="right" vertical="center" indent="1"/>
    </xf>
    <xf numFmtId="3" fontId="3" fillId="3" borderId="25" xfId="1" applyNumberFormat="1" applyFont="1" applyFill="1" applyBorder="1" applyAlignment="1">
      <alignment horizontal="right" vertical="center" indent="1"/>
    </xf>
    <xf numFmtId="3" fontId="4" fillId="3" borderId="25" xfId="1" applyNumberFormat="1" applyFont="1" applyFill="1" applyBorder="1" applyAlignment="1">
      <alignment horizontal="right" vertical="center" indent="1"/>
    </xf>
    <xf numFmtId="167" fontId="4" fillId="3" borderId="25" xfId="1" applyNumberFormat="1" applyFont="1" applyFill="1" applyBorder="1" applyAlignment="1">
      <alignment horizontal="right" vertical="center" indent="1"/>
    </xf>
    <xf numFmtId="3" fontId="4" fillId="0" borderId="10" xfId="1" applyNumberFormat="1" applyFont="1" applyFill="1" applyBorder="1" applyAlignment="1">
      <alignment horizontal="right" vertical="center" indent="1"/>
    </xf>
    <xf numFmtId="167" fontId="4" fillId="0" borderId="10" xfId="1" applyNumberFormat="1" applyFont="1" applyFill="1" applyBorder="1" applyAlignment="1">
      <alignment horizontal="right" vertical="center" indent="1"/>
    </xf>
    <xf numFmtId="3" fontId="3" fillId="0" borderId="29" xfId="1" applyNumberFormat="1" applyFont="1" applyFill="1" applyBorder="1" applyAlignment="1">
      <alignment horizontal="right" vertical="center" indent="1"/>
    </xf>
    <xf numFmtId="3" fontId="4" fillId="0" borderId="29" xfId="1" applyNumberFormat="1" applyFont="1" applyFill="1" applyBorder="1" applyAlignment="1">
      <alignment horizontal="right" vertical="center" indent="1"/>
    </xf>
    <xf numFmtId="167" fontId="4" fillId="0" borderId="29" xfId="1" applyNumberFormat="1" applyFont="1" applyFill="1" applyBorder="1" applyAlignment="1">
      <alignment horizontal="right" vertical="center" indent="1"/>
    </xf>
    <xf numFmtId="167" fontId="4" fillId="0" borderId="54" xfId="1" applyNumberFormat="1" applyFont="1" applyFill="1" applyBorder="1" applyAlignment="1">
      <alignment horizontal="right" vertical="center" indent="1"/>
    </xf>
    <xf numFmtId="167" fontId="4" fillId="3" borderId="10" xfId="1" applyNumberFormat="1" applyFont="1" applyFill="1" applyBorder="1" applyAlignment="1">
      <alignment horizontal="right" vertical="center" indent="1"/>
    </xf>
    <xf numFmtId="3" fontId="3" fillId="0" borderId="27" xfId="1" applyNumberFormat="1" applyFont="1" applyFill="1" applyBorder="1" applyAlignment="1">
      <alignment horizontal="right" vertical="center" indent="1"/>
    </xf>
    <xf numFmtId="3" fontId="4" fillId="0" borderId="27" xfId="1" applyNumberFormat="1" applyFont="1" applyFill="1" applyBorder="1" applyAlignment="1">
      <alignment horizontal="right" vertical="center" indent="1"/>
    </xf>
    <xf numFmtId="3" fontId="4" fillId="0" borderId="27" xfId="0" applyNumberFormat="1" applyFont="1" applyFill="1" applyBorder="1" applyAlignment="1">
      <alignment horizontal="right" vertical="center" indent="1"/>
    </xf>
    <xf numFmtId="3" fontId="4" fillId="3" borderId="14" xfId="0" applyNumberFormat="1" applyFont="1" applyFill="1" applyBorder="1" applyAlignment="1">
      <alignment horizontal="right" vertical="center" indent="1"/>
    </xf>
    <xf numFmtId="3" fontId="4" fillId="0" borderId="13" xfId="0" applyNumberFormat="1" applyFont="1" applyFill="1" applyBorder="1" applyAlignment="1">
      <alignment horizontal="right" vertical="center" indent="1"/>
    </xf>
    <xf numFmtId="3" fontId="4" fillId="0" borderId="47" xfId="0" applyNumberFormat="1" applyFont="1" applyFill="1" applyBorder="1" applyAlignment="1">
      <alignment horizontal="right" vertical="center" indent="1"/>
    </xf>
    <xf numFmtId="3" fontId="4" fillId="3" borderId="55" xfId="1" applyNumberFormat="1" applyFont="1" applyFill="1" applyBorder="1" applyAlignment="1">
      <alignment horizontal="right" vertical="center" indent="1"/>
    </xf>
    <xf numFmtId="3" fontId="4" fillId="0" borderId="14" xfId="0" applyNumberFormat="1" applyFont="1" applyFill="1" applyBorder="1" applyAlignment="1">
      <alignment horizontal="right" vertical="center" indent="1"/>
    </xf>
    <xf numFmtId="3" fontId="4" fillId="0" borderId="25" xfId="1" applyNumberFormat="1" applyFont="1" applyFill="1" applyBorder="1" applyAlignment="1">
      <alignment horizontal="right" vertical="center" indent="1"/>
    </xf>
    <xf numFmtId="3" fontId="4" fillId="3" borderId="10" xfId="0" applyNumberFormat="1" applyFont="1" applyFill="1" applyBorder="1" applyAlignment="1">
      <alignment horizontal="right" vertical="center" indent="1"/>
    </xf>
    <xf numFmtId="3" fontId="3" fillId="0" borderId="23" xfId="0" applyNumberFormat="1" applyFont="1" applyFill="1" applyBorder="1" applyAlignment="1">
      <alignment horizontal="right" vertical="center" indent="1"/>
    </xf>
    <xf numFmtId="3" fontId="3" fillId="3" borderId="24" xfId="0" applyNumberFormat="1" applyFont="1" applyFill="1" applyBorder="1" applyAlignment="1">
      <alignment horizontal="right" vertical="center" indent="1"/>
    </xf>
    <xf numFmtId="3" fontId="4" fillId="5" borderId="10" xfId="1" applyNumberFormat="1" applyFont="1" applyFill="1" applyBorder="1" applyAlignment="1">
      <alignment horizontal="right" vertical="center" indent="1"/>
    </xf>
    <xf numFmtId="3" fontId="4" fillId="3" borderId="17" xfId="0" applyNumberFormat="1" applyFont="1" applyFill="1" applyBorder="1" applyAlignment="1">
      <alignment horizontal="right" vertical="center" indent="1"/>
    </xf>
    <xf numFmtId="2" fontId="62" fillId="0" borderId="19" xfId="19" applyNumberFormat="1" applyFont="1" applyBorder="1" applyAlignment="1">
      <alignment horizontal="center" vertical="center" readingOrder="2"/>
    </xf>
    <xf numFmtId="2" fontId="62" fillId="3" borderId="20" xfId="19" applyNumberFormat="1" applyFont="1" applyFill="1" applyBorder="1" applyAlignment="1">
      <alignment horizontal="center" vertical="center" readingOrder="2"/>
    </xf>
    <xf numFmtId="2" fontId="62" fillId="0" borderId="20" xfId="19" applyNumberFormat="1" applyFont="1" applyBorder="1" applyAlignment="1">
      <alignment horizontal="center" vertical="center" readingOrder="2"/>
    </xf>
    <xf numFmtId="2" fontId="62" fillId="0" borderId="26" xfId="19" applyNumberFormat="1" applyFont="1" applyBorder="1" applyAlignment="1">
      <alignment horizontal="center" vertical="center" readingOrder="2"/>
    </xf>
    <xf numFmtId="2" fontId="31" fillId="3" borderId="17" xfId="0" applyNumberFormat="1" applyFont="1" applyFill="1" applyBorder="1" applyAlignment="1">
      <alignment horizontal="center" vertical="center"/>
    </xf>
    <xf numFmtId="0" fontId="65" fillId="0" borderId="0" xfId="18" applyFont="1"/>
    <xf numFmtId="0" fontId="66" fillId="5" borderId="0" xfId="18" applyFont="1" applyFill="1" applyBorder="1" applyAlignment="1">
      <alignment horizontal="center" vertical="center"/>
    </xf>
    <xf numFmtId="0" fontId="67" fillId="5" borderId="0" xfId="18" applyFont="1" applyFill="1" applyBorder="1"/>
    <xf numFmtId="0" fontId="68" fillId="4" borderId="53" xfId="13" applyFont="1" applyFill="1" applyBorder="1">
      <alignment horizontal="center" vertical="center" wrapText="1"/>
    </xf>
    <xf numFmtId="0" fontId="68" fillId="5" borderId="11" xfId="15" applyFont="1" applyFill="1" applyBorder="1" applyAlignment="1" applyProtection="1">
      <alignment horizontal="right" vertical="center" wrapText="1" indent="1" readingOrder="2"/>
    </xf>
    <xf numFmtId="0" fontId="68" fillId="3" borderId="12" xfId="15" applyFont="1" applyFill="1" applyBorder="1" applyAlignment="1" applyProtection="1">
      <alignment horizontal="right" vertical="center" wrapText="1" indent="1" readingOrder="2"/>
    </xf>
    <xf numFmtId="0" fontId="68" fillId="5" borderId="12" xfId="15" applyFont="1" applyFill="1" applyBorder="1" applyAlignment="1" applyProtection="1">
      <alignment horizontal="right" vertical="center" wrapText="1" indent="1" readingOrder="2"/>
    </xf>
    <xf numFmtId="0" fontId="68" fillId="3" borderId="56" xfId="15" applyFont="1" applyFill="1" applyBorder="1" applyAlignment="1" applyProtection="1">
      <alignment horizontal="right" vertical="center" wrapText="1" indent="1" readingOrder="2"/>
    </xf>
    <xf numFmtId="0" fontId="68" fillId="3" borderId="57" xfId="15" applyFont="1" applyFill="1" applyBorder="1" applyAlignment="1" applyProtection="1">
      <alignment horizontal="right" vertical="center" wrapText="1" indent="1" readingOrder="2"/>
    </xf>
    <xf numFmtId="49" fontId="42" fillId="0" borderId="0" xfId="18" applyNumberFormat="1" applyFont="1" applyAlignment="1">
      <alignment horizontal="left" vertical="top" readingOrder="2"/>
    </xf>
    <xf numFmtId="0" fontId="4" fillId="4" borderId="54" xfId="13" applyFont="1" applyFill="1" applyBorder="1">
      <alignment horizontal="center" vertical="center" wrapText="1"/>
    </xf>
    <xf numFmtId="0" fontId="62" fillId="0" borderId="58" xfId="19" applyFont="1" applyBorder="1" applyAlignment="1">
      <alignment horizontal="center" vertical="center" wrapText="1" readingOrder="2"/>
    </xf>
    <xf numFmtId="3" fontId="3" fillId="5" borderId="59" xfId="37" applyNumberFormat="1" applyFont="1" applyFill="1" applyBorder="1" applyAlignment="1">
      <alignment horizontal="right" vertical="center" indent="1"/>
    </xf>
    <xf numFmtId="0" fontId="62" fillId="0" borderId="60" xfId="19" applyFont="1" applyBorder="1" applyAlignment="1">
      <alignment horizontal="center" vertical="center" wrapText="1" readingOrder="2"/>
    </xf>
    <xf numFmtId="3" fontId="3" fillId="5" borderId="61" xfId="37" applyNumberFormat="1" applyFont="1" applyFill="1" applyBorder="1" applyAlignment="1">
      <alignment horizontal="right" vertical="center" indent="1"/>
    </xf>
    <xf numFmtId="0" fontId="62" fillId="3" borderId="62" xfId="19" applyFont="1" applyFill="1" applyBorder="1" applyAlignment="1">
      <alignment horizontal="center" vertical="center" wrapText="1" readingOrder="2"/>
    </xf>
    <xf numFmtId="3" fontId="3" fillId="3" borderId="63" xfId="37" applyNumberFormat="1" applyFont="1" applyFill="1" applyBorder="1" applyAlignment="1">
      <alignment horizontal="right" vertical="center" indent="1"/>
    </xf>
    <xf numFmtId="3" fontId="0" fillId="0" borderId="0" xfId="0" applyNumberFormat="1" applyAlignment="1">
      <alignment vertical="center"/>
    </xf>
    <xf numFmtId="3" fontId="4" fillId="3" borderId="17" xfId="0" applyNumberFormat="1" applyFont="1" applyFill="1" applyBorder="1" applyAlignment="1">
      <alignment horizontal="right" vertical="center" indent="1" readingOrder="1"/>
    </xf>
    <xf numFmtId="3" fontId="4" fillId="5" borderId="59" xfId="37" applyNumberFormat="1" applyFont="1" applyFill="1" applyBorder="1" applyAlignment="1">
      <alignment horizontal="right" vertical="center" indent="1"/>
    </xf>
    <xf numFmtId="3" fontId="4" fillId="5" borderId="61" xfId="37" applyNumberFormat="1" applyFont="1" applyFill="1" applyBorder="1" applyAlignment="1">
      <alignment horizontal="right" vertical="center" indent="1"/>
    </xf>
    <xf numFmtId="3" fontId="4" fillId="3" borderId="63" xfId="37" applyNumberFormat="1" applyFont="1" applyFill="1" applyBorder="1" applyAlignment="1">
      <alignment horizontal="right" vertical="center" indent="1"/>
    </xf>
    <xf numFmtId="0" fontId="6" fillId="5" borderId="0" xfId="29" applyFont="1" applyFill="1">
      <alignment horizontal="right" vertical="center"/>
    </xf>
    <xf numFmtId="0" fontId="31" fillId="5" borderId="0" xfId="18" applyFont="1" applyFill="1" applyAlignment="1">
      <alignment vertical="center"/>
    </xf>
    <xf numFmtId="0" fontId="4" fillId="5" borderId="0" xfId="32" applyFont="1" applyFill="1">
      <alignment horizontal="left" vertical="center"/>
    </xf>
    <xf numFmtId="3" fontId="3" fillId="0" borderId="13" xfId="2" applyNumberFormat="1" applyFont="1" applyFill="1" applyBorder="1" applyAlignment="1">
      <alignment horizontal="right" vertical="center" indent="1"/>
    </xf>
    <xf numFmtId="3" fontId="3" fillId="3" borderId="14" xfId="2" applyNumberFormat="1" applyFont="1" applyFill="1" applyBorder="1" applyAlignment="1">
      <alignment horizontal="right" vertical="center" indent="1"/>
    </xf>
    <xf numFmtId="3" fontId="3" fillId="0" borderId="29" xfId="2" applyNumberFormat="1" applyFont="1" applyFill="1" applyBorder="1" applyAlignment="1">
      <alignment horizontal="right" vertical="center" indent="1"/>
    </xf>
    <xf numFmtId="168" fontId="6" fillId="0" borderId="0" xfId="0" applyNumberFormat="1" applyFont="1" applyAlignment="1">
      <alignment horizontal="right"/>
    </xf>
    <xf numFmtId="166" fontId="3" fillId="5" borderId="64" xfId="2" applyNumberFormat="1" applyFont="1" applyFill="1" applyBorder="1" applyAlignment="1">
      <alignment horizontal="right" vertical="center" indent="1"/>
    </xf>
    <xf numFmtId="0" fontId="6" fillId="4" borderId="54" xfId="13" applyFont="1" applyFill="1" applyBorder="1">
      <alignment horizontal="center" vertical="center" wrapText="1"/>
    </xf>
    <xf numFmtId="0" fontId="6" fillId="4" borderId="54" xfId="34" applyFont="1" applyFill="1" applyBorder="1" applyAlignment="1">
      <alignment horizontal="center" vertical="center" wrapText="1"/>
    </xf>
    <xf numFmtId="0" fontId="62" fillId="5" borderId="42" xfId="19" applyFont="1" applyFill="1" applyBorder="1" applyAlignment="1">
      <alignment horizontal="center" vertical="center" wrapText="1" readingOrder="2"/>
    </xf>
    <xf numFmtId="164" fontId="3" fillId="5" borderId="52" xfId="19" applyNumberFormat="1" applyFont="1" applyFill="1" applyBorder="1" applyAlignment="1">
      <alignment horizontal="right" vertical="center" indent="1" readingOrder="1"/>
    </xf>
    <xf numFmtId="0" fontId="64" fillId="5" borderId="42" xfId="19" applyFont="1" applyFill="1" applyBorder="1" applyAlignment="1">
      <alignment horizontal="center" vertical="center" wrapText="1"/>
    </xf>
    <xf numFmtId="166" fontId="3" fillId="5" borderId="10" xfId="2" applyNumberFormat="1" applyFont="1" applyFill="1" applyBorder="1" applyAlignment="1">
      <alignment horizontal="right" vertical="center" indent="1" readingOrder="1"/>
    </xf>
    <xf numFmtId="0" fontId="64" fillId="5" borderId="8" xfId="19" applyFont="1" applyFill="1" applyBorder="1" applyAlignment="1">
      <alignment horizontal="center" vertical="center" wrapText="1"/>
    </xf>
    <xf numFmtId="3" fontId="3" fillId="5" borderId="52" xfId="19" applyNumberFormat="1" applyFont="1" applyFill="1" applyBorder="1" applyAlignment="1">
      <alignment horizontal="right" vertical="center" indent="1" readingOrder="1"/>
    </xf>
    <xf numFmtId="2" fontId="3" fillId="5" borderId="52" xfId="19" applyNumberFormat="1" applyFont="1" applyFill="1" applyBorder="1" applyAlignment="1">
      <alignment horizontal="right" vertical="center" indent="1" readingOrder="1"/>
    </xf>
    <xf numFmtId="0" fontId="3" fillId="5" borderId="11" xfId="15" applyFont="1" applyFill="1" applyBorder="1" applyAlignment="1" applyProtection="1">
      <alignment horizontal="left" vertical="center" wrapText="1" indent="1" readingOrder="2"/>
    </xf>
    <xf numFmtId="0" fontId="3" fillId="3" borderId="12" xfId="15" applyFont="1" applyFill="1" applyBorder="1" applyAlignment="1" applyProtection="1">
      <alignment horizontal="left" vertical="center" wrapText="1" indent="1" readingOrder="2"/>
    </xf>
    <xf numFmtId="0" fontId="3" fillId="5" borderId="12" xfId="15" applyFont="1" applyFill="1" applyBorder="1" applyAlignment="1" applyProtection="1">
      <alignment horizontal="left" vertical="center" wrapText="1" indent="1" readingOrder="2"/>
    </xf>
    <xf numFmtId="0" fontId="3" fillId="3" borderId="56" xfId="15" applyFont="1" applyFill="1" applyBorder="1" applyAlignment="1" applyProtection="1">
      <alignment horizontal="left" vertical="center" wrapText="1" indent="1" readingOrder="2"/>
    </xf>
    <xf numFmtId="0" fontId="3" fillId="3" borderId="57" xfId="15" applyFont="1" applyFill="1" applyBorder="1" applyAlignment="1" applyProtection="1">
      <alignment horizontal="left" vertical="center" wrapText="1" indent="1" readingOrder="2"/>
    </xf>
    <xf numFmtId="167" fontId="69" fillId="0" borderId="0" xfId="22" applyNumberFormat="1" applyFont="1" applyAlignment="1">
      <alignment vertical="center"/>
    </xf>
    <xf numFmtId="0" fontId="69" fillId="0" borderId="0" xfId="22" applyNumberFormat="1" applyFont="1" applyAlignment="1">
      <alignment vertical="center"/>
    </xf>
    <xf numFmtId="3" fontId="69" fillId="0" borderId="0" xfId="0" applyNumberFormat="1" applyFont="1" applyAlignment="1">
      <alignment vertical="center"/>
    </xf>
    <xf numFmtId="0" fontId="69" fillId="0" borderId="0" xfId="0" applyFont="1" applyAlignment="1">
      <alignment vertical="center"/>
    </xf>
    <xf numFmtId="3" fontId="4" fillId="3" borderId="57" xfId="15" applyNumberFormat="1" applyFont="1" applyFill="1" applyBorder="1" applyAlignment="1" applyProtection="1">
      <alignment horizontal="right" vertical="center" indent="1" readingOrder="1"/>
    </xf>
    <xf numFmtId="3" fontId="3" fillId="5" borderId="11" xfId="15" applyNumberFormat="1" applyFont="1" applyFill="1" applyBorder="1" applyAlignment="1" applyProtection="1">
      <alignment horizontal="right" vertical="center" indent="1" readingOrder="1"/>
    </xf>
    <xf numFmtId="3" fontId="3" fillId="3" borderId="12" xfId="15" applyNumberFormat="1" applyFont="1" applyFill="1" applyBorder="1" applyAlignment="1" applyProtection="1">
      <alignment horizontal="right" vertical="center" indent="1" readingOrder="1"/>
    </xf>
    <xf numFmtId="3" fontId="3" fillId="5" borderId="12" xfId="15" applyNumberFormat="1" applyFont="1" applyFill="1" applyBorder="1" applyAlignment="1" applyProtection="1">
      <alignment horizontal="right" vertical="center" indent="1" readingOrder="1"/>
    </xf>
    <xf numFmtId="3" fontId="3" fillId="3" borderId="56" xfId="15" applyNumberFormat="1" applyFont="1" applyFill="1" applyBorder="1" applyAlignment="1" applyProtection="1">
      <alignment horizontal="right" vertical="center" indent="1" readingOrder="1"/>
    </xf>
    <xf numFmtId="167" fontId="3" fillId="3" borderId="25" xfId="1" applyNumberFormat="1" applyFont="1" applyFill="1" applyBorder="1" applyAlignment="1">
      <alignment horizontal="right" vertical="center" indent="1" readingOrder="1"/>
    </xf>
    <xf numFmtId="0" fontId="31" fillId="0" borderId="17" xfId="0" applyFont="1" applyFill="1" applyBorder="1" applyAlignment="1">
      <alignment horizontal="right" vertical="center" wrapText="1" indent="1"/>
    </xf>
    <xf numFmtId="167" fontId="4" fillId="0" borderId="10" xfId="1" applyNumberFormat="1" applyFont="1" applyFill="1" applyBorder="1" applyAlignment="1">
      <alignment horizontal="right" vertical="center" indent="1" readingOrder="1"/>
    </xf>
    <xf numFmtId="0" fontId="17" fillId="0" borderId="30" xfId="0" applyFont="1" applyFill="1" applyBorder="1" applyAlignment="1">
      <alignment horizontal="left" vertical="center" wrapText="1" indent="1"/>
    </xf>
    <xf numFmtId="0" fontId="3" fillId="3" borderId="65" xfId="0" applyFont="1" applyFill="1" applyBorder="1" applyAlignment="1">
      <alignment horizontal="left" vertical="center" wrapText="1" indent="1"/>
    </xf>
    <xf numFmtId="0" fontId="3" fillId="0" borderId="66" xfId="0" applyFont="1" applyFill="1" applyBorder="1" applyAlignment="1">
      <alignment horizontal="left" vertical="center" wrapText="1" indent="1"/>
    </xf>
    <xf numFmtId="167" fontId="4" fillId="0" borderId="0" xfId="22" applyNumberFormat="1" applyFont="1" applyAlignment="1">
      <alignment vertical="center"/>
    </xf>
    <xf numFmtId="3" fontId="3" fillId="0" borderId="29" xfId="1" applyNumberFormat="1" applyFont="1" applyFill="1" applyBorder="1" applyAlignment="1">
      <alignment horizontal="right" vertical="center" indent="1" readingOrder="1"/>
    </xf>
    <xf numFmtId="0" fontId="31" fillId="5" borderId="28" xfId="0" applyFont="1" applyFill="1" applyBorder="1" applyAlignment="1">
      <alignment horizontal="right" vertical="center" wrapText="1" indent="1"/>
    </xf>
    <xf numFmtId="0" fontId="4" fillId="4" borderId="17" xfId="13" applyFont="1" applyFill="1" applyBorder="1">
      <alignment horizontal="center" vertical="center" wrapText="1"/>
    </xf>
    <xf numFmtId="164" fontId="3" fillId="0" borderId="19" xfId="19" applyNumberFormat="1" applyFont="1" applyBorder="1" applyAlignment="1">
      <alignment horizontal="right" vertical="center" indent="1" readingOrder="1"/>
    </xf>
    <xf numFmtId="164" fontId="3" fillId="3" borderId="20" xfId="19" applyNumberFormat="1" applyFont="1" applyFill="1" applyBorder="1" applyAlignment="1">
      <alignment horizontal="right" vertical="center" indent="1" readingOrder="1"/>
    </xf>
    <xf numFmtId="164" fontId="3" fillId="0" borderId="20" xfId="19" applyNumberFormat="1" applyFont="1" applyBorder="1" applyAlignment="1">
      <alignment horizontal="right" vertical="center" indent="1" readingOrder="1"/>
    </xf>
    <xf numFmtId="164" fontId="3" fillId="0" borderId="26" xfId="19" applyNumberFormat="1" applyFont="1" applyBorder="1" applyAlignment="1">
      <alignment horizontal="right" vertical="center" indent="1" readingOrder="1"/>
    </xf>
    <xf numFmtId="164" fontId="4" fillId="3" borderId="42" xfId="19" applyNumberFormat="1" applyFont="1" applyFill="1" applyBorder="1" applyAlignment="1">
      <alignment horizontal="right" vertical="center" indent="1" readingOrder="1"/>
    </xf>
    <xf numFmtId="0" fontId="3" fillId="0" borderId="0" xfId="23" applyNumberFormat="1" applyFont="1" applyAlignment="1">
      <alignment vertical="center"/>
    </xf>
    <xf numFmtId="0" fontId="4" fillId="0" borderId="0" xfId="23" applyNumberFormat="1" applyFont="1" applyAlignment="1">
      <alignment vertical="center"/>
    </xf>
    <xf numFmtId="3" fontId="4" fillId="0" borderId="10" xfId="3" applyNumberFormat="1" applyFont="1" applyFill="1" applyBorder="1" applyAlignment="1">
      <alignment horizontal="right" vertical="center" indent="1"/>
    </xf>
    <xf numFmtId="3" fontId="3" fillId="3" borderId="25" xfId="3" applyNumberFormat="1" applyFont="1" applyFill="1" applyBorder="1" applyAlignment="1">
      <alignment horizontal="left" vertical="center" wrapText="1" indent="1"/>
    </xf>
    <xf numFmtId="3" fontId="4" fillId="3" borderId="25" xfId="3" applyNumberFormat="1" applyFont="1" applyFill="1" applyBorder="1" applyAlignment="1">
      <alignment horizontal="right" vertical="center" indent="1"/>
    </xf>
    <xf numFmtId="3" fontId="3" fillId="3" borderId="25" xfId="3" applyNumberFormat="1" applyFont="1" applyFill="1" applyBorder="1" applyAlignment="1">
      <alignment horizontal="right" vertical="center" indent="1"/>
    </xf>
    <xf numFmtId="3" fontId="3" fillId="0" borderId="13" xfId="3" applyNumberFormat="1" applyFont="1" applyFill="1" applyBorder="1" applyAlignment="1">
      <alignment horizontal="left" vertical="center" wrapText="1" indent="1"/>
    </xf>
    <xf numFmtId="3" fontId="4" fillId="0" borderId="13" xfId="3" applyNumberFormat="1" applyFont="1" applyFill="1" applyBorder="1" applyAlignment="1">
      <alignment horizontal="right" vertical="center" indent="1"/>
    </xf>
    <xf numFmtId="3" fontId="3" fillId="0" borderId="13" xfId="3" applyNumberFormat="1" applyFont="1" applyFill="1" applyBorder="1" applyAlignment="1">
      <alignment horizontal="right" vertical="center" indent="1"/>
    </xf>
    <xf numFmtId="3" fontId="3" fillId="3" borderId="14" xfId="3" applyNumberFormat="1" applyFont="1" applyFill="1" applyBorder="1" applyAlignment="1">
      <alignment horizontal="left" vertical="center" wrapText="1" indent="1"/>
    </xf>
    <xf numFmtId="3" fontId="4" fillId="3" borderId="14" xfId="3" applyNumberFormat="1" applyFont="1" applyFill="1" applyBorder="1" applyAlignment="1">
      <alignment horizontal="right" vertical="center" indent="1"/>
    </xf>
    <xf numFmtId="3" fontId="3" fillId="3" borderId="14" xfId="3" applyNumberFormat="1" applyFont="1" applyFill="1" applyBorder="1" applyAlignment="1">
      <alignment horizontal="right" vertical="center" indent="1"/>
    </xf>
    <xf numFmtId="0" fontId="4" fillId="0" borderId="0" xfId="23" applyNumberFormat="1" applyFont="1" applyAlignment="1">
      <alignment horizontal="center" vertical="center"/>
    </xf>
    <xf numFmtId="0" fontId="27" fillId="0" borderId="0" xfId="23" applyNumberFormat="1" applyFont="1" applyAlignment="1">
      <alignment horizontal="center" vertical="center"/>
    </xf>
    <xf numFmtId="0" fontId="7" fillId="0" borderId="0" xfId="23" applyNumberFormat="1" applyFont="1" applyAlignment="1">
      <alignment vertical="center"/>
    </xf>
    <xf numFmtId="0" fontId="13" fillId="0" borderId="0" xfId="23" applyNumberFormat="1" applyFont="1" applyAlignment="1">
      <alignment vertical="center"/>
    </xf>
    <xf numFmtId="0" fontId="6" fillId="0" borderId="0" xfId="23" applyNumberFormat="1" applyFont="1" applyAlignment="1">
      <alignment horizontal="right" vertical="center" readingOrder="2"/>
    </xf>
    <xf numFmtId="3" fontId="4" fillId="3" borderId="10" xfId="3" applyNumberFormat="1" applyFont="1" applyFill="1" applyBorder="1" applyAlignment="1">
      <alignment horizontal="right" vertical="center" indent="1"/>
    </xf>
    <xf numFmtId="3" fontId="3" fillId="0" borderId="29" xfId="3" applyNumberFormat="1" applyFont="1" applyFill="1" applyBorder="1" applyAlignment="1">
      <alignment horizontal="right" vertical="center" indent="1"/>
    </xf>
    <xf numFmtId="3" fontId="4" fillId="5" borderId="10" xfId="3" applyNumberFormat="1" applyFont="1" applyFill="1" applyBorder="1" applyAlignment="1">
      <alignment horizontal="right" vertical="center" indent="1"/>
    </xf>
    <xf numFmtId="3" fontId="4" fillId="5" borderId="10" xfId="3" applyNumberFormat="1" applyFont="1" applyFill="1" applyBorder="1" applyAlignment="1">
      <alignment horizontal="left" vertical="center" wrapText="1" indent="1"/>
    </xf>
    <xf numFmtId="0" fontId="4" fillId="4" borderId="32" xfId="0" applyFont="1" applyFill="1" applyBorder="1" applyAlignment="1">
      <alignment horizontal="center" vertical="center" wrapText="1"/>
    </xf>
    <xf numFmtId="3" fontId="3" fillId="0" borderId="27" xfId="0" applyNumberFormat="1" applyFont="1" applyFill="1" applyBorder="1" applyAlignment="1">
      <alignment horizontal="right" vertical="center" indent="1"/>
    </xf>
    <xf numFmtId="3" fontId="3" fillId="3" borderId="14" xfId="0" applyNumberFormat="1" applyFont="1" applyFill="1" applyBorder="1" applyAlignment="1">
      <alignment horizontal="right" vertical="center" indent="1"/>
    </xf>
    <xf numFmtId="3" fontId="3" fillId="0" borderId="13" xfId="0" applyNumberFormat="1" applyFont="1" applyFill="1" applyBorder="1" applyAlignment="1">
      <alignment horizontal="right" vertical="center" indent="1"/>
    </xf>
    <xf numFmtId="3" fontId="3" fillId="0" borderId="47" xfId="0" applyNumberFormat="1" applyFont="1" applyFill="1" applyBorder="1" applyAlignment="1">
      <alignment horizontal="right" vertical="center" indent="1"/>
    </xf>
    <xf numFmtId="3" fontId="4" fillId="0" borderId="10" xfId="0" applyNumberFormat="1" applyFont="1" applyFill="1" applyBorder="1" applyAlignment="1">
      <alignment horizontal="right" vertical="center" indent="1"/>
    </xf>
    <xf numFmtId="3" fontId="3" fillId="0" borderId="29" xfId="0" applyNumberFormat="1" applyFont="1" applyFill="1" applyBorder="1" applyAlignment="1">
      <alignment horizontal="right" vertical="center" indent="1"/>
    </xf>
    <xf numFmtId="166" fontId="4" fillId="5" borderId="64" xfId="2" applyNumberFormat="1" applyFont="1" applyFill="1" applyBorder="1" applyAlignment="1">
      <alignment horizontal="right" vertical="center" indent="1"/>
    </xf>
    <xf numFmtId="166" fontId="4" fillId="3" borderId="49" xfId="2" applyNumberFormat="1" applyFont="1" applyFill="1" applyBorder="1" applyAlignment="1">
      <alignment horizontal="right" vertical="center" indent="1"/>
    </xf>
    <xf numFmtId="166" fontId="4" fillId="5" borderId="48" xfId="2" applyNumberFormat="1" applyFont="1" applyFill="1" applyBorder="1" applyAlignment="1">
      <alignment horizontal="right" vertical="center" indent="1"/>
    </xf>
    <xf numFmtId="0" fontId="4" fillId="4" borderId="54" xfId="34" applyFont="1" applyFill="1" applyBorder="1" applyAlignment="1">
      <alignment horizontal="center" vertical="center" wrapText="1"/>
    </xf>
    <xf numFmtId="164" fontId="4" fillId="5" borderId="52" xfId="19" applyNumberFormat="1" applyFont="1" applyFill="1" applyBorder="1" applyAlignment="1">
      <alignment horizontal="right" vertical="center" indent="1" readingOrder="1"/>
    </xf>
    <xf numFmtId="164" fontId="4" fillId="3" borderId="49" xfId="19" applyNumberFormat="1" applyFont="1" applyFill="1" applyBorder="1" applyAlignment="1">
      <alignment horizontal="right" vertical="center" indent="1" readingOrder="1"/>
    </xf>
    <xf numFmtId="164" fontId="4" fillId="5" borderId="49" xfId="19" applyNumberFormat="1" applyFont="1" applyFill="1" applyBorder="1" applyAlignment="1">
      <alignment horizontal="right" vertical="center" indent="1" readingOrder="1"/>
    </xf>
    <xf numFmtId="166" fontId="4" fillId="5" borderId="10" xfId="2" applyNumberFormat="1" applyFont="1" applyFill="1" applyBorder="1" applyAlignment="1">
      <alignment horizontal="right" vertical="center" indent="1" readingOrder="1"/>
    </xf>
    <xf numFmtId="166" fontId="4" fillId="3" borderId="53" xfId="2" applyNumberFormat="1" applyFont="1" applyFill="1" applyBorder="1" applyAlignment="1">
      <alignment horizontal="right" vertical="center" indent="1" readingOrder="1"/>
    </xf>
    <xf numFmtId="166" fontId="4" fillId="5" borderId="53" xfId="2" applyNumberFormat="1" applyFont="1" applyFill="1" applyBorder="1" applyAlignment="1">
      <alignment horizontal="right" vertical="center" indent="1" readingOrder="1"/>
    </xf>
    <xf numFmtId="3" fontId="4" fillId="5" borderId="52" xfId="19" applyNumberFormat="1" applyFont="1" applyFill="1" applyBorder="1" applyAlignment="1">
      <alignment horizontal="right" vertical="center" indent="1" readingOrder="1"/>
    </xf>
    <xf numFmtId="3" fontId="4" fillId="3" borderId="49" xfId="19" applyNumberFormat="1" applyFont="1" applyFill="1" applyBorder="1" applyAlignment="1">
      <alignment horizontal="right" vertical="center" indent="1" readingOrder="1"/>
    </xf>
    <xf numFmtId="3" fontId="4" fillId="5" borderId="49" xfId="19" applyNumberFormat="1" applyFont="1" applyFill="1" applyBorder="1" applyAlignment="1">
      <alignment horizontal="right" vertical="center" indent="1" readingOrder="1"/>
    </xf>
    <xf numFmtId="0" fontId="4" fillId="0" borderId="30" xfId="0" applyFont="1" applyFill="1" applyBorder="1" applyAlignment="1">
      <alignment horizontal="left" vertical="center" wrapText="1" indent="1"/>
    </xf>
    <xf numFmtId="3" fontId="4" fillId="0" borderId="29" xfId="1" applyNumberFormat="1" applyFont="1" applyFill="1" applyBorder="1" applyAlignment="1">
      <alignment horizontal="right" vertical="center" indent="1" readingOrder="1"/>
    </xf>
    <xf numFmtId="3" fontId="3" fillId="0" borderId="27" xfId="0" applyNumberFormat="1" applyFont="1" applyFill="1" applyBorder="1" applyAlignment="1">
      <alignment horizontal="right" vertical="center" indent="1" readingOrder="1"/>
    </xf>
    <xf numFmtId="3" fontId="3" fillId="3" borderId="14" xfId="0" applyNumberFormat="1" applyFont="1" applyFill="1" applyBorder="1" applyAlignment="1">
      <alignment horizontal="right" vertical="center" indent="1" readingOrder="1"/>
    </xf>
    <xf numFmtId="3" fontId="3" fillId="0" borderId="14" xfId="0" applyNumberFormat="1" applyFont="1" applyFill="1" applyBorder="1" applyAlignment="1">
      <alignment horizontal="right" vertical="center" indent="1" readingOrder="1"/>
    </xf>
    <xf numFmtId="3" fontId="3" fillId="0" borderId="13" xfId="0" applyNumberFormat="1" applyFont="1" applyFill="1" applyBorder="1" applyAlignment="1">
      <alignment horizontal="right" vertical="center" indent="1" readingOrder="1"/>
    </xf>
    <xf numFmtId="3" fontId="3" fillId="0" borderId="25" xfId="0" applyNumberFormat="1" applyFont="1" applyFill="1" applyBorder="1" applyAlignment="1">
      <alignment horizontal="right" vertical="center" indent="1" readingOrder="1"/>
    </xf>
    <xf numFmtId="3" fontId="3" fillId="0" borderId="24" xfId="0" applyNumberFormat="1" applyFont="1" applyFill="1" applyBorder="1" applyAlignment="1">
      <alignment horizontal="right" vertical="center" indent="1"/>
    </xf>
    <xf numFmtId="3" fontId="3" fillId="0" borderId="65" xfId="0" applyNumberFormat="1" applyFont="1" applyFill="1" applyBorder="1" applyAlignment="1">
      <alignment horizontal="right" vertical="center" indent="1"/>
    </xf>
    <xf numFmtId="167" fontId="4" fillId="0" borderId="25" xfId="1" applyNumberFormat="1" applyFont="1" applyFill="1" applyBorder="1" applyAlignment="1">
      <alignment horizontal="right" vertical="center" indent="1"/>
    </xf>
    <xf numFmtId="3" fontId="3" fillId="0" borderId="24" xfId="0" applyNumberFormat="1" applyFont="1" applyFill="1" applyBorder="1" applyAlignment="1">
      <alignment horizontal="left" vertical="center" wrapText="1" indent="1"/>
    </xf>
    <xf numFmtId="3" fontId="3" fillId="0" borderId="65" xfId="0" applyNumberFormat="1" applyFont="1" applyFill="1" applyBorder="1" applyAlignment="1">
      <alignment horizontal="left" vertical="center" wrapText="1" indent="1"/>
    </xf>
    <xf numFmtId="0" fontId="62" fillId="0" borderId="45" xfId="19" applyFont="1" applyBorder="1" applyAlignment="1">
      <alignment horizontal="center" vertical="center" wrapText="1" readingOrder="2"/>
    </xf>
    <xf numFmtId="3" fontId="3" fillId="0" borderId="27" xfId="1" applyNumberFormat="1" applyFont="1" applyFill="1" applyBorder="1" applyAlignment="1">
      <alignment horizontal="right" vertical="center" indent="1" readingOrder="1"/>
    </xf>
    <xf numFmtId="0" fontId="3" fillId="0" borderId="27" xfId="0" applyFont="1" applyFill="1" applyBorder="1" applyAlignment="1">
      <alignment horizontal="left" vertical="center" wrapText="1" indent="1"/>
    </xf>
    <xf numFmtId="0" fontId="3" fillId="3" borderId="14" xfId="0" applyFont="1" applyFill="1" applyBorder="1" applyAlignment="1">
      <alignment horizontal="left" vertical="center" wrapText="1" indent="1"/>
    </xf>
    <xf numFmtId="0" fontId="3" fillId="0" borderId="10" xfId="0" applyFont="1" applyFill="1" applyBorder="1" applyAlignment="1">
      <alignment horizontal="left" vertical="center" wrapText="1" indent="1"/>
    </xf>
    <xf numFmtId="3" fontId="4" fillId="0" borderId="29" xfId="0" applyNumberFormat="1" applyFont="1" applyFill="1" applyBorder="1" applyAlignment="1">
      <alignment horizontal="right" vertical="center" indent="1"/>
    </xf>
    <xf numFmtId="0" fontId="3" fillId="0" borderId="54" xfId="0" applyFont="1" applyFill="1" applyBorder="1" applyAlignment="1">
      <alignment horizontal="left" vertical="center" wrapText="1" indent="1"/>
    </xf>
    <xf numFmtId="0" fontId="4" fillId="3" borderId="10" xfId="0" applyFont="1" applyFill="1" applyBorder="1" applyAlignment="1">
      <alignment horizontal="left" vertical="center" wrapText="1" indent="1"/>
    </xf>
    <xf numFmtId="0" fontId="3" fillId="0" borderId="14" xfId="0" applyFont="1" applyFill="1" applyBorder="1" applyAlignment="1">
      <alignment horizontal="left" vertical="center" wrapText="1" indent="1"/>
    </xf>
    <xf numFmtId="0" fontId="3" fillId="0" borderId="25" xfId="0" applyFont="1" applyFill="1" applyBorder="1" applyAlignment="1">
      <alignment horizontal="left" vertical="center" wrapText="1" indent="1"/>
    </xf>
    <xf numFmtId="0" fontId="4" fillId="4" borderId="32" xfId="0" applyNumberFormat="1" applyFont="1" applyFill="1" applyBorder="1" applyAlignment="1">
      <alignment horizontal="center" vertical="top" wrapText="1"/>
    </xf>
    <xf numFmtId="3" fontId="4" fillId="3" borderId="30" xfId="0" applyNumberFormat="1" applyFont="1" applyFill="1" applyBorder="1" applyAlignment="1">
      <alignment horizontal="left" vertical="center" wrapText="1" indent="1"/>
    </xf>
    <xf numFmtId="3" fontId="3" fillId="0" borderId="10" xfId="0" applyNumberFormat="1" applyFont="1" applyFill="1" applyBorder="1" applyAlignment="1">
      <alignment horizontal="right" vertical="center" indent="1"/>
    </xf>
    <xf numFmtId="3" fontId="3" fillId="3" borderId="25" xfId="0" applyNumberFormat="1" applyFont="1" applyFill="1" applyBorder="1" applyAlignment="1">
      <alignment horizontal="right" vertical="center" indent="1"/>
    </xf>
    <xf numFmtId="3" fontId="3" fillId="0" borderId="54" xfId="0" applyNumberFormat="1" applyFont="1" applyFill="1" applyBorder="1" applyAlignment="1">
      <alignment horizontal="right" vertical="center" indent="1"/>
    </xf>
    <xf numFmtId="0" fontId="4" fillId="4" borderId="47" xfId="0" applyFont="1" applyFill="1" applyBorder="1" applyAlignment="1">
      <alignment horizontal="center" vertical="center" wrapText="1"/>
    </xf>
    <xf numFmtId="0" fontId="17" fillId="4" borderId="47" xfId="0" applyFont="1" applyFill="1" applyBorder="1" applyAlignment="1">
      <alignment horizontal="center" vertical="center" wrapText="1"/>
    </xf>
    <xf numFmtId="0" fontId="4" fillId="4" borderId="54"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4" fillId="4" borderId="47" xfId="0" applyFont="1" applyFill="1" applyBorder="1" applyAlignment="1">
      <alignment horizontal="center" vertical="center" wrapText="1"/>
    </xf>
    <xf numFmtId="0" fontId="4" fillId="4" borderId="54" xfId="0" applyFont="1" applyFill="1" applyBorder="1" applyAlignment="1">
      <alignment horizontal="center" wrapText="1"/>
    </xf>
    <xf numFmtId="0" fontId="3" fillId="4" borderId="47" xfId="0" applyFont="1" applyFill="1" applyBorder="1" applyAlignment="1">
      <alignment horizontal="center" vertical="top" wrapText="1"/>
    </xf>
    <xf numFmtId="0" fontId="4" fillId="4" borderId="47" xfId="0" applyFont="1" applyFill="1" applyBorder="1" applyAlignment="1">
      <alignment horizontal="center" vertical="top" wrapText="1"/>
    </xf>
    <xf numFmtId="0" fontId="17" fillId="4" borderId="47" xfId="0" applyFont="1" applyFill="1" applyBorder="1" applyAlignment="1">
      <alignment horizontal="center" vertical="top" wrapText="1"/>
    </xf>
    <xf numFmtId="3" fontId="3" fillId="3" borderId="14" xfId="0" applyNumberFormat="1" applyFont="1" applyFill="1" applyBorder="1" applyAlignment="1">
      <alignment horizontal="left" vertical="center" wrapText="1" indent="1"/>
    </xf>
    <xf numFmtId="3" fontId="3" fillId="0" borderId="14" xfId="0" applyNumberFormat="1" applyFont="1" applyFill="1" applyBorder="1" applyAlignment="1">
      <alignment horizontal="right" vertical="center" indent="1"/>
    </xf>
    <xf numFmtId="3" fontId="3" fillId="0" borderId="25" xfId="0" applyNumberFormat="1" applyFont="1" applyFill="1" applyBorder="1" applyAlignment="1">
      <alignment horizontal="right" vertical="center" indent="1"/>
    </xf>
    <xf numFmtId="0" fontId="62" fillId="0" borderId="67" xfId="19" applyFont="1" applyBorder="1" applyAlignment="1">
      <alignment horizontal="center" vertical="center" wrapText="1" readingOrder="2"/>
    </xf>
    <xf numFmtId="167" fontId="4" fillId="0" borderId="53" xfId="1" applyNumberFormat="1" applyFont="1" applyFill="1" applyBorder="1" applyAlignment="1">
      <alignment horizontal="right" vertical="center" indent="1"/>
    </xf>
    <xf numFmtId="167" fontId="3" fillId="0" borderId="53" xfId="1" applyNumberFormat="1" applyFont="1" applyFill="1" applyBorder="1" applyAlignment="1">
      <alignment horizontal="center" vertical="center" wrapText="1"/>
    </xf>
    <xf numFmtId="0" fontId="37" fillId="4" borderId="54" xfId="0" applyFont="1" applyFill="1" applyBorder="1" applyAlignment="1">
      <alignment horizontal="center" vertical="center" wrapText="1"/>
    </xf>
    <xf numFmtId="3" fontId="4" fillId="3" borderId="25" xfId="0" applyNumberFormat="1" applyFont="1" applyFill="1" applyBorder="1" applyAlignment="1">
      <alignment horizontal="right" vertical="center" indent="1"/>
    </xf>
    <xf numFmtId="0" fontId="3" fillId="3" borderId="25" xfId="0" applyFont="1" applyFill="1" applyBorder="1" applyAlignment="1">
      <alignment horizontal="left" vertical="center" wrapText="1" indent="1"/>
    </xf>
    <xf numFmtId="0" fontId="4" fillId="0" borderId="10" xfId="0" applyFont="1" applyFill="1" applyBorder="1" applyAlignment="1">
      <alignment horizontal="left" vertical="center" wrapText="1" indent="1"/>
    </xf>
    <xf numFmtId="0" fontId="62" fillId="0" borderId="39" xfId="19" applyFont="1" applyBorder="1" applyAlignment="1">
      <alignment horizontal="right" vertical="center" wrapText="1" indent="1" readingOrder="2"/>
    </xf>
    <xf numFmtId="0" fontId="4" fillId="0" borderId="27" xfId="0" applyFont="1" applyFill="1" applyBorder="1" applyAlignment="1">
      <alignment horizontal="left" vertical="center" wrapText="1" indent="1"/>
    </xf>
    <xf numFmtId="0" fontId="62" fillId="3" borderId="38" xfId="19" applyFont="1" applyFill="1" applyBorder="1" applyAlignment="1">
      <alignment horizontal="right" vertical="center" wrapText="1" indent="1" readingOrder="2"/>
    </xf>
    <xf numFmtId="0" fontId="4" fillId="3" borderId="14" xfId="0" applyFont="1" applyFill="1" applyBorder="1" applyAlignment="1">
      <alignment horizontal="left" vertical="center" wrapText="1" indent="1"/>
    </xf>
    <xf numFmtId="0" fontId="62" fillId="3" borderId="40" xfId="19" applyFont="1" applyFill="1" applyBorder="1" applyAlignment="1">
      <alignment horizontal="right" vertical="center" wrapText="1" indent="1" readingOrder="2"/>
    </xf>
    <xf numFmtId="0" fontId="4" fillId="3" borderId="25" xfId="0" applyFont="1" applyFill="1" applyBorder="1" applyAlignment="1">
      <alignment horizontal="left" vertical="center" wrapText="1" indent="1"/>
    </xf>
    <xf numFmtId="0" fontId="62" fillId="5" borderId="17" xfId="19" applyFont="1" applyFill="1" applyBorder="1" applyAlignment="1">
      <alignment horizontal="right" vertical="center" wrapText="1" indent="1" readingOrder="2"/>
    </xf>
    <xf numFmtId="0" fontId="4" fillId="5" borderId="10" xfId="0" applyFont="1" applyFill="1" applyBorder="1" applyAlignment="1">
      <alignment horizontal="left" vertical="center" wrapText="1" indent="1"/>
    </xf>
    <xf numFmtId="0" fontId="70" fillId="0" borderId="39" xfId="19" applyFont="1" applyBorder="1" applyAlignment="1">
      <alignment horizontal="right" vertical="center" wrapText="1" indent="1" readingOrder="2"/>
    </xf>
    <xf numFmtId="0" fontId="70" fillId="3" borderId="38" xfId="19" applyFont="1" applyFill="1" applyBorder="1" applyAlignment="1">
      <alignment horizontal="right" vertical="center" wrapText="1" indent="1" readingOrder="2"/>
    </xf>
    <xf numFmtId="0" fontId="70" fillId="0" borderId="18" xfId="19" applyFont="1" applyBorder="1" applyAlignment="1">
      <alignment horizontal="right" vertical="center" wrapText="1" indent="1" readingOrder="2"/>
    </xf>
    <xf numFmtId="0" fontId="62" fillId="3" borderId="17" xfId="19" applyFont="1" applyFill="1" applyBorder="1" applyAlignment="1">
      <alignment horizontal="right" vertical="center" wrapText="1" indent="1" readingOrder="2"/>
    </xf>
    <xf numFmtId="0" fontId="62" fillId="0" borderId="38" xfId="19" applyFont="1" applyBorder="1" applyAlignment="1">
      <alignment horizontal="right" vertical="center" wrapText="1" indent="1" readingOrder="2"/>
    </xf>
    <xf numFmtId="0" fontId="62" fillId="0" borderId="40" xfId="19" applyFont="1" applyBorder="1" applyAlignment="1">
      <alignment horizontal="right" vertical="center" wrapText="1" indent="1" readingOrder="2"/>
    </xf>
    <xf numFmtId="0" fontId="4" fillId="4" borderId="47" xfId="0" applyNumberFormat="1" applyFont="1" applyFill="1" applyBorder="1" applyAlignment="1">
      <alignment horizontal="center" vertical="center" wrapText="1"/>
    </xf>
    <xf numFmtId="3" fontId="3" fillId="5" borderId="68" xfId="37" applyNumberFormat="1" applyFont="1" applyFill="1" applyBorder="1" applyAlignment="1">
      <alignment horizontal="right" vertical="center" indent="1"/>
    </xf>
    <xf numFmtId="3" fontId="3" fillId="3" borderId="69" xfId="37" applyNumberFormat="1" applyFont="1" applyFill="1" applyBorder="1" applyAlignment="1">
      <alignment horizontal="right" vertical="center" indent="1"/>
    </xf>
    <xf numFmtId="3" fontId="3" fillId="5" borderId="54" xfId="37" applyNumberFormat="1" applyFont="1" applyFill="1" applyBorder="1" applyAlignment="1">
      <alignment horizontal="right" vertical="center" indent="1"/>
    </xf>
    <xf numFmtId="0" fontId="3" fillId="0" borderId="70" xfId="0" applyFont="1" applyFill="1" applyBorder="1" applyAlignment="1">
      <alignment horizontal="left" vertical="center" wrapText="1" indent="1"/>
    </xf>
    <xf numFmtId="0" fontId="4" fillId="3" borderId="55" xfId="0" applyFont="1" applyFill="1" applyBorder="1" applyAlignment="1">
      <alignment horizontal="left" vertical="center" wrapText="1" indent="1"/>
    </xf>
    <xf numFmtId="0" fontId="4" fillId="4" borderId="71" xfId="0" applyNumberFormat="1" applyFont="1" applyFill="1" applyBorder="1" applyAlignment="1">
      <alignment horizontal="center" vertical="center" wrapText="1" readingOrder="1"/>
    </xf>
    <xf numFmtId="0" fontId="4" fillId="4" borderId="71" xfId="0" applyNumberFormat="1" applyFont="1" applyFill="1" applyBorder="1" applyAlignment="1">
      <alignment horizontal="center" vertical="center" wrapText="1"/>
    </xf>
    <xf numFmtId="0" fontId="4" fillId="4" borderId="47" xfId="0" applyNumberFormat="1" applyFont="1" applyFill="1" applyBorder="1" applyAlignment="1">
      <alignment horizontal="center" vertical="center" wrapText="1" readingOrder="1"/>
    </xf>
    <xf numFmtId="0" fontId="6" fillId="4" borderId="54" xfId="0" applyNumberFormat="1" applyFont="1" applyFill="1" applyBorder="1" applyAlignment="1">
      <alignment horizontal="center" wrapText="1"/>
    </xf>
    <xf numFmtId="0" fontId="3" fillId="4" borderId="47" xfId="0" applyNumberFormat="1" applyFont="1" applyFill="1" applyBorder="1" applyAlignment="1">
      <alignment horizontal="center" vertical="top" wrapText="1"/>
    </xf>
    <xf numFmtId="0" fontId="4" fillId="4" borderId="47" xfId="0" applyNumberFormat="1" applyFont="1" applyFill="1" applyBorder="1" applyAlignment="1">
      <alignment horizontal="center" vertical="top" wrapText="1"/>
    </xf>
    <xf numFmtId="0" fontId="6" fillId="4" borderId="54" xfId="0" applyNumberFormat="1" applyFont="1" applyFill="1" applyBorder="1" applyAlignment="1">
      <alignment horizontal="center"/>
    </xf>
    <xf numFmtId="0" fontId="4" fillId="4" borderId="47" xfId="22" applyNumberFormat="1" applyFont="1" applyFill="1" applyBorder="1" applyAlignment="1">
      <alignment horizontal="center" vertical="top" wrapText="1"/>
    </xf>
    <xf numFmtId="0" fontId="3" fillId="0" borderId="13" xfId="0" applyFont="1" applyFill="1" applyBorder="1" applyAlignment="1">
      <alignment horizontal="left" vertical="center" wrapText="1" indent="1"/>
    </xf>
    <xf numFmtId="3" fontId="4" fillId="5" borderId="10" xfId="0" applyNumberFormat="1" applyFont="1" applyFill="1" applyBorder="1" applyAlignment="1">
      <alignment horizontal="right" vertical="center" indent="1"/>
    </xf>
    <xf numFmtId="0" fontId="4" fillId="4" borderId="54" xfId="0" applyNumberFormat="1" applyFont="1" applyFill="1" applyBorder="1" applyAlignment="1">
      <alignment horizontal="center" wrapText="1"/>
    </xf>
    <xf numFmtId="0" fontId="5" fillId="4" borderId="47" xfId="0" applyNumberFormat="1" applyFont="1" applyFill="1" applyBorder="1" applyAlignment="1">
      <alignment horizontal="center" vertical="top" wrapText="1"/>
    </xf>
    <xf numFmtId="0" fontId="17" fillId="4" borderId="47" xfId="0" applyNumberFormat="1" applyFont="1" applyFill="1" applyBorder="1" applyAlignment="1">
      <alignment horizontal="center" vertical="top" wrapText="1"/>
    </xf>
    <xf numFmtId="0" fontId="6" fillId="4" borderId="54" xfId="22" applyNumberFormat="1" applyFont="1" applyFill="1" applyBorder="1" applyAlignment="1">
      <alignment horizontal="center" wrapText="1"/>
    </xf>
    <xf numFmtId="0" fontId="32" fillId="4" borderId="47" xfId="0" applyNumberFormat="1" applyFont="1" applyFill="1" applyBorder="1" applyAlignment="1">
      <alignment horizontal="center" vertical="top" wrapText="1"/>
    </xf>
    <xf numFmtId="0" fontId="3" fillId="0" borderId="27" xfId="0" applyFont="1" applyFill="1" applyBorder="1" applyAlignment="1">
      <alignment horizontal="right" vertical="center" indent="1"/>
    </xf>
    <xf numFmtId="0" fontId="3" fillId="3" borderId="14" xfId="0" applyFont="1" applyFill="1" applyBorder="1" applyAlignment="1">
      <alignment horizontal="right" vertical="center" indent="1"/>
    </xf>
    <xf numFmtId="0" fontId="28" fillId="4" borderId="47" xfId="0" applyNumberFormat="1" applyFont="1" applyFill="1" applyBorder="1" applyAlignment="1">
      <alignment horizontal="center" vertical="top" wrapText="1"/>
    </xf>
    <xf numFmtId="0" fontId="3" fillId="3" borderId="25" xfId="0" applyFont="1" applyFill="1" applyBorder="1" applyAlignment="1">
      <alignment horizontal="right" vertical="center" indent="1"/>
    </xf>
    <xf numFmtId="0" fontId="6" fillId="4" borderId="54" xfId="0" applyFont="1" applyFill="1" applyBorder="1" applyAlignment="1">
      <alignment horizontal="center" wrapText="1"/>
    </xf>
    <xf numFmtId="3" fontId="4" fillId="0" borderId="54" xfId="0" applyNumberFormat="1" applyFont="1" applyFill="1" applyBorder="1" applyAlignment="1">
      <alignment horizontal="right" vertical="center" indent="1"/>
    </xf>
    <xf numFmtId="0" fontId="31" fillId="4" borderId="54" xfId="0" applyFont="1" applyFill="1" applyBorder="1" applyAlignment="1">
      <alignment horizontal="center" wrapText="1"/>
    </xf>
    <xf numFmtId="0" fontId="32" fillId="4" borderId="47" xfId="0" applyFont="1" applyFill="1" applyBorder="1" applyAlignment="1">
      <alignment horizontal="center" vertical="top" wrapText="1"/>
    </xf>
    <xf numFmtId="3" fontId="3" fillId="5" borderId="14" xfId="0" applyNumberFormat="1" applyFont="1" applyFill="1" applyBorder="1" applyAlignment="1">
      <alignment horizontal="right" vertical="center" indent="1"/>
    </xf>
    <xf numFmtId="3" fontId="3" fillId="5" borderId="25" xfId="0" applyNumberFormat="1" applyFont="1" applyFill="1" applyBorder="1" applyAlignment="1">
      <alignment horizontal="right" vertical="center" indent="1"/>
    </xf>
    <xf numFmtId="3" fontId="3" fillId="0" borderId="27" xfId="0" applyNumberFormat="1" applyFont="1" applyFill="1" applyBorder="1" applyAlignment="1">
      <alignment horizontal="left" vertical="center" wrapText="1" indent="1"/>
    </xf>
    <xf numFmtId="3" fontId="3" fillId="0" borderId="54" xfId="0" applyNumberFormat="1" applyFont="1" applyFill="1" applyBorder="1" applyAlignment="1">
      <alignment horizontal="left" vertical="center" wrapText="1" indent="1"/>
    </xf>
    <xf numFmtId="3" fontId="4" fillId="3" borderId="10" xfId="0" applyNumberFormat="1" applyFont="1" applyFill="1" applyBorder="1" applyAlignment="1">
      <alignment horizontal="left" vertical="center" wrapText="1" indent="1"/>
    </xf>
    <xf numFmtId="3" fontId="31" fillId="3" borderId="10" xfId="0" applyNumberFormat="1" applyFont="1" applyFill="1" applyBorder="1" applyAlignment="1">
      <alignment horizontal="left" vertical="center" wrapText="1" indent="1"/>
    </xf>
    <xf numFmtId="3" fontId="4" fillId="5" borderId="55" xfId="0" applyNumberFormat="1" applyFont="1" applyFill="1" applyBorder="1" applyAlignment="1">
      <alignment horizontal="right" vertical="center" indent="1"/>
    </xf>
    <xf numFmtId="3" fontId="4" fillId="3" borderId="27" xfId="0" applyNumberFormat="1" applyFont="1" applyFill="1" applyBorder="1" applyAlignment="1">
      <alignment horizontal="right" vertical="center" indent="1"/>
    </xf>
    <xf numFmtId="3" fontId="4" fillId="5" borderId="14" xfId="0" applyNumberFormat="1" applyFont="1" applyFill="1" applyBorder="1" applyAlignment="1">
      <alignment horizontal="right" vertical="center" indent="1"/>
    </xf>
    <xf numFmtId="0" fontId="37" fillId="4" borderId="29" xfId="0" applyFont="1" applyFill="1" applyBorder="1" applyAlignment="1">
      <alignment horizontal="center" wrapText="1"/>
    </xf>
    <xf numFmtId="0" fontId="36" fillId="4" borderId="54" xfId="0" applyFont="1" applyFill="1" applyBorder="1" applyAlignment="1">
      <alignment horizontal="center" wrapText="1"/>
    </xf>
    <xf numFmtId="3" fontId="4" fillId="5" borderId="27" xfId="0" applyNumberFormat="1" applyFont="1" applyFill="1" applyBorder="1" applyAlignment="1">
      <alignment horizontal="right" vertical="center" indent="1"/>
    </xf>
    <xf numFmtId="3" fontId="4" fillId="5" borderId="53" xfId="0" applyNumberFormat="1" applyFont="1" applyFill="1" applyBorder="1" applyAlignment="1">
      <alignment horizontal="right" vertical="center" indent="1"/>
    </xf>
    <xf numFmtId="0" fontId="20" fillId="4" borderId="47"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62" fillId="3" borderId="17" xfId="19" applyFont="1" applyFill="1" applyBorder="1" applyAlignment="1">
      <alignment horizontal="center" vertical="center" wrapText="1" readingOrder="2"/>
    </xf>
    <xf numFmtId="0" fontId="4" fillId="3" borderId="10" xfId="0" applyFont="1" applyFill="1" applyBorder="1" applyAlignment="1">
      <alignment horizontal="center" vertical="center" wrapText="1"/>
    </xf>
    <xf numFmtId="0" fontId="31" fillId="0" borderId="13" xfId="0" applyFont="1" applyFill="1" applyBorder="1" applyAlignment="1">
      <alignment horizontal="right" vertical="center" wrapText="1" indent="1"/>
    </xf>
    <xf numFmtId="0" fontId="32" fillId="0" borderId="13" xfId="0" applyFont="1" applyFill="1" applyBorder="1" applyAlignment="1">
      <alignment horizontal="left" vertical="center" wrapText="1" indent="1"/>
    </xf>
    <xf numFmtId="0" fontId="31" fillId="0" borderId="25" xfId="0" applyFont="1" applyFill="1" applyBorder="1" applyAlignment="1">
      <alignment horizontal="right" vertical="center" wrapText="1" indent="1"/>
    </xf>
    <xf numFmtId="0" fontId="32" fillId="0" borderId="25" xfId="0" applyFont="1" applyFill="1" applyBorder="1" applyAlignment="1">
      <alignment horizontal="left" vertical="center" wrapText="1" indent="1"/>
    </xf>
    <xf numFmtId="0" fontId="31" fillId="0" borderId="10" xfId="0" applyFont="1" applyFill="1" applyBorder="1" applyAlignment="1">
      <alignment horizontal="right" vertical="center" wrapText="1" indent="1"/>
    </xf>
    <xf numFmtId="3" fontId="4" fillId="0" borderId="10" xfId="0" applyNumberFormat="1" applyFont="1" applyFill="1" applyBorder="1" applyAlignment="1">
      <alignment horizontal="right" vertical="center" indent="1" readingOrder="1"/>
    </xf>
    <xf numFmtId="0" fontId="17" fillId="0" borderId="10" xfId="0" applyFont="1" applyFill="1" applyBorder="1" applyAlignment="1">
      <alignment horizontal="left" vertical="center" wrapText="1" indent="1"/>
    </xf>
    <xf numFmtId="0" fontId="31" fillId="3" borderId="13" xfId="0" applyFont="1" applyFill="1" applyBorder="1" applyAlignment="1">
      <alignment horizontal="right" vertical="center" wrapText="1" indent="1"/>
    </xf>
    <xf numFmtId="3" fontId="3" fillId="3" borderId="13" xfId="0" applyNumberFormat="1" applyFont="1" applyFill="1" applyBorder="1" applyAlignment="1">
      <alignment horizontal="right" vertical="center" indent="1" readingOrder="1"/>
    </xf>
    <xf numFmtId="3" fontId="4" fillId="3" borderId="13" xfId="0" applyNumberFormat="1" applyFont="1" applyFill="1" applyBorder="1" applyAlignment="1">
      <alignment horizontal="right" vertical="center" indent="1" readingOrder="1"/>
    </xf>
    <xf numFmtId="0" fontId="32" fillId="3" borderId="13" xfId="0" applyFont="1" applyFill="1" applyBorder="1" applyAlignment="1">
      <alignment horizontal="left" vertical="center" wrapText="1" indent="1"/>
    </xf>
    <xf numFmtId="0" fontId="31" fillId="3" borderId="25" xfId="0" applyFont="1" applyFill="1" applyBorder="1" applyAlignment="1">
      <alignment horizontal="right" vertical="center" wrapText="1" indent="1"/>
    </xf>
    <xf numFmtId="3" fontId="3" fillId="3" borderId="25" xfId="0" applyNumberFormat="1" applyFont="1" applyFill="1" applyBorder="1" applyAlignment="1">
      <alignment horizontal="right" vertical="center" indent="1" readingOrder="1"/>
    </xf>
    <xf numFmtId="3" fontId="4" fillId="3" borderId="25" xfId="0" applyNumberFormat="1" applyFont="1" applyFill="1" applyBorder="1" applyAlignment="1">
      <alignment horizontal="right" vertical="center" indent="1" readingOrder="1"/>
    </xf>
    <xf numFmtId="0" fontId="32" fillId="3" borderId="25" xfId="0" applyFont="1" applyFill="1" applyBorder="1" applyAlignment="1">
      <alignment horizontal="left" vertical="center" wrapText="1" indent="1"/>
    </xf>
    <xf numFmtId="0" fontId="31" fillId="3" borderId="10" xfId="0" applyFont="1" applyFill="1" applyBorder="1" applyAlignment="1">
      <alignment horizontal="right" vertical="center" wrapText="1" indent="1"/>
    </xf>
    <xf numFmtId="3" fontId="4" fillId="3" borderId="54" xfId="0" applyNumberFormat="1" applyFont="1" applyFill="1" applyBorder="1" applyAlignment="1">
      <alignment horizontal="right" vertical="center" indent="1" readingOrder="1"/>
    </xf>
    <xf numFmtId="0" fontId="17" fillId="3" borderId="54" xfId="0" applyFont="1" applyFill="1" applyBorder="1" applyAlignment="1">
      <alignment horizontal="left" vertical="center" wrapText="1" indent="1"/>
    </xf>
    <xf numFmtId="0" fontId="31" fillId="0" borderId="27" xfId="0" applyFont="1" applyFill="1" applyBorder="1" applyAlignment="1">
      <alignment horizontal="right" vertical="center" wrapText="1" indent="1"/>
    </xf>
    <xf numFmtId="0" fontId="32" fillId="0" borderId="27" xfId="0" applyFont="1" applyFill="1" applyBorder="1" applyAlignment="1">
      <alignment horizontal="left" vertical="center" wrapText="1" indent="1"/>
    </xf>
    <xf numFmtId="0" fontId="4" fillId="4" borderId="47" xfId="0" applyFont="1" applyFill="1" applyBorder="1" applyAlignment="1">
      <alignment horizontal="center" vertical="center" wrapText="1"/>
    </xf>
    <xf numFmtId="0" fontId="4" fillId="4" borderId="47" xfId="0" applyFont="1" applyFill="1" applyBorder="1" applyAlignment="1">
      <alignment horizontal="center" vertical="center" wrapText="1"/>
    </xf>
    <xf numFmtId="3" fontId="3" fillId="5" borderId="13" xfId="0" applyNumberFormat="1" applyFont="1" applyFill="1" applyBorder="1" applyAlignment="1">
      <alignment horizontal="right" vertical="center" indent="1"/>
    </xf>
    <xf numFmtId="0" fontId="71" fillId="5" borderId="11" xfId="18" applyFont="1" applyFill="1" applyBorder="1" applyAlignment="1">
      <alignment horizontal="center" vertical="center" wrapText="1" readingOrder="1"/>
    </xf>
    <xf numFmtId="0" fontId="72" fillId="5" borderId="13" xfId="18" applyFont="1" applyFill="1" applyBorder="1" applyAlignment="1">
      <alignment horizontal="center" vertical="center" wrapText="1" readingOrder="1"/>
    </xf>
    <xf numFmtId="0" fontId="73" fillId="5" borderId="23" xfId="18" applyFont="1" applyFill="1" applyBorder="1" applyAlignment="1">
      <alignment horizontal="center" vertical="center" wrapText="1" readingOrder="1"/>
    </xf>
    <xf numFmtId="0" fontId="3" fillId="5" borderId="0" xfId="18" applyFont="1" applyFill="1" applyAlignment="1">
      <alignment horizontal="center" vertical="center"/>
    </xf>
    <xf numFmtId="0" fontId="74" fillId="0" borderId="0" xfId="0" applyFont="1"/>
    <xf numFmtId="0" fontId="3" fillId="0" borderId="0" xfId="18" applyFont="1" applyAlignment="1">
      <alignment horizontal="right" vertical="center" readingOrder="2"/>
    </xf>
    <xf numFmtId="0" fontId="75" fillId="5" borderId="11" xfId="18" applyFont="1" applyFill="1" applyBorder="1" applyAlignment="1">
      <alignment horizontal="center" vertical="center" wrapText="1" readingOrder="1"/>
    </xf>
    <xf numFmtId="0" fontId="3" fillId="0" borderId="0" xfId="0" applyFont="1"/>
    <xf numFmtId="0" fontId="3" fillId="0" borderId="0" xfId="0" applyFont="1" applyAlignment="1">
      <alignment horizontal="justify" vertical="center" wrapText="1" readingOrder="1"/>
    </xf>
    <xf numFmtId="0" fontId="5" fillId="5" borderId="24" xfId="15" applyFont="1" applyFill="1" applyBorder="1" applyAlignment="1" applyProtection="1">
      <alignment horizontal="left" wrapText="1" indent="1" readingOrder="1"/>
    </xf>
    <xf numFmtId="0" fontId="3" fillId="5" borderId="0" xfId="18" applyFont="1" applyFill="1" applyBorder="1" applyAlignment="1">
      <alignment horizontal="right"/>
    </xf>
    <xf numFmtId="0" fontId="5" fillId="3" borderId="24" xfId="15" applyFont="1" applyFill="1" applyBorder="1" applyAlignment="1" applyProtection="1">
      <alignment horizontal="left" wrapText="1" indent="1" readingOrder="1"/>
    </xf>
    <xf numFmtId="0" fontId="3" fillId="0" borderId="0" xfId="18" applyFont="1" applyBorder="1" applyAlignment="1">
      <alignment horizontal="left" vertical="top" wrapText="1"/>
    </xf>
    <xf numFmtId="0" fontId="3" fillId="0" borderId="0" xfId="18" applyFont="1" applyAlignment="1">
      <alignment horizontal="right" vertical="top"/>
    </xf>
    <xf numFmtId="0" fontId="33" fillId="0" borderId="0" xfId="0" applyFont="1" applyAlignment="1">
      <alignment horizontal="justify" vertical="center" readingOrder="2"/>
    </xf>
    <xf numFmtId="0" fontId="33" fillId="0" borderId="0" xfId="0" applyFont="1" applyAlignment="1">
      <alignment horizontal="justify" vertical="center" wrapText="1" readingOrder="2"/>
    </xf>
    <xf numFmtId="0" fontId="5" fillId="0" borderId="0" xfId="0" applyFont="1" applyAlignment="1">
      <alignment horizontal="justify" vertical="center" wrapText="1" readingOrder="1"/>
    </xf>
    <xf numFmtId="0" fontId="5" fillId="0" borderId="0" xfId="0" applyFont="1" applyAlignment="1">
      <alignment horizontal="left" vertical="center" wrapText="1" readingOrder="1"/>
    </xf>
    <xf numFmtId="0" fontId="3" fillId="0" borderId="0" xfId="0" applyFont="1" applyAlignment="1">
      <alignment horizontal="justify" vertical="center" wrapText="1" readingOrder="2"/>
    </xf>
    <xf numFmtId="0" fontId="44" fillId="0" borderId="12" xfId="18" applyFont="1" applyFill="1" applyBorder="1" applyAlignment="1">
      <alignment horizontal="right" vertical="center" wrapText="1" indent="1" readingOrder="2"/>
    </xf>
    <xf numFmtId="0" fontId="44" fillId="5" borderId="0" xfId="18" applyFont="1" applyFill="1" applyAlignment="1">
      <alignment horizontal="center" vertical="top" readingOrder="2"/>
    </xf>
    <xf numFmtId="0" fontId="47" fillId="5" borderId="0" xfId="18" applyFont="1" applyFill="1" applyAlignment="1">
      <alignment horizontal="right" vertical="top" wrapText="1" readingOrder="2"/>
    </xf>
    <xf numFmtId="0" fontId="3" fillId="5" borderId="0" xfId="18" applyFont="1" applyFill="1" applyAlignment="1">
      <alignment horizontal="left" vertical="top" wrapText="1"/>
    </xf>
    <xf numFmtId="0" fontId="4" fillId="5" borderId="0" xfId="18" applyFont="1" applyFill="1" applyAlignment="1">
      <alignment horizontal="center" vertical="top"/>
    </xf>
    <xf numFmtId="0" fontId="76" fillId="5" borderId="0" xfId="18" applyFont="1" applyFill="1" applyAlignment="1">
      <alignment vertical="center"/>
    </xf>
    <xf numFmtId="0" fontId="3" fillId="5" borderId="0" xfId="18" applyFill="1" applyAlignment="1">
      <alignment vertical="center"/>
    </xf>
    <xf numFmtId="0" fontId="44" fillId="5" borderId="0" xfId="18" applyFont="1" applyFill="1" applyAlignment="1">
      <alignment horizontal="right" vertical="center" wrapText="1" indent="1" readingOrder="2"/>
    </xf>
    <xf numFmtId="0" fontId="41" fillId="5" borderId="0" xfId="18" applyFont="1" applyFill="1" applyAlignment="1">
      <alignment vertical="justify"/>
    </xf>
    <xf numFmtId="0" fontId="77" fillId="5" borderId="0" xfId="18" applyFont="1" applyFill="1" applyAlignment="1">
      <alignment horizontal="left" vertical="center" wrapText="1" indent="1"/>
    </xf>
    <xf numFmtId="0" fontId="44" fillId="5" borderId="0" xfId="0" applyFont="1" applyFill="1" applyAlignment="1">
      <alignment horizontal="right" vertical="center" indent="1" readingOrder="2"/>
    </xf>
    <xf numFmtId="0" fontId="47" fillId="5" borderId="0" xfId="0" applyFont="1" applyFill="1" applyAlignment="1">
      <alignment vertical="center" readingOrder="2"/>
    </xf>
    <xf numFmtId="0" fontId="31" fillId="0" borderId="0" xfId="18" applyFont="1" applyBorder="1" applyAlignment="1">
      <alignment horizontal="right" vertical="center" wrapText="1" readingOrder="2"/>
    </xf>
    <xf numFmtId="0" fontId="32" fillId="0" borderId="0" xfId="18" applyFont="1" applyBorder="1" applyAlignment="1">
      <alignment horizontal="left" vertical="center" wrapText="1" readingOrder="1"/>
    </xf>
    <xf numFmtId="49" fontId="17" fillId="0" borderId="0" xfId="18" applyNumberFormat="1" applyFont="1" applyAlignment="1">
      <alignment vertical="top" readingOrder="1"/>
    </xf>
    <xf numFmtId="0" fontId="32" fillId="0" borderId="0" xfId="18" applyFont="1" applyAlignment="1">
      <alignment vertical="center" wrapText="1"/>
    </xf>
    <xf numFmtId="0" fontId="32" fillId="0" borderId="0" xfId="18" applyFont="1" applyBorder="1" applyAlignment="1">
      <alignment vertical="center" wrapText="1"/>
    </xf>
    <xf numFmtId="0" fontId="33" fillId="0" borderId="0" xfId="18" applyFont="1" applyBorder="1" applyAlignment="1">
      <alignment vertical="center" wrapText="1" readingOrder="2"/>
    </xf>
    <xf numFmtId="0" fontId="32" fillId="0" borderId="0" xfId="18" applyFont="1" applyAlignment="1">
      <alignment vertical="top" wrapText="1"/>
    </xf>
    <xf numFmtId="0" fontId="32" fillId="0" borderId="0" xfId="18" applyFont="1" applyAlignment="1">
      <alignment horizontal="left" vertical="top" wrapText="1" readingOrder="2"/>
    </xf>
    <xf numFmtId="0" fontId="32" fillId="0" borderId="0" xfId="18" applyFont="1" applyAlignment="1">
      <alignment horizontal="left" vertical="top" wrapText="1" readingOrder="1"/>
    </xf>
    <xf numFmtId="0" fontId="32" fillId="0" borderId="0" xfId="0" applyFont="1"/>
    <xf numFmtId="0" fontId="32" fillId="0" borderId="0" xfId="0" applyFont="1" applyAlignment="1">
      <alignment horizontal="justify" vertical="center" wrapText="1" readingOrder="1"/>
    </xf>
    <xf numFmtId="0" fontId="4" fillId="0" borderId="0" xfId="0" applyFont="1" applyAlignment="1">
      <alignment horizontal="left" vertical="center" wrapText="1" readingOrder="1"/>
    </xf>
    <xf numFmtId="0" fontId="3" fillId="0" borderId="0" xfId="18" applyFont="1" applyBorder="1" applyAlignment="1">
      <alignment vertical="center" wrapText="1" readingOrder="2"/>
    </xf>
    <xf numFmtId="0" fontId="31" fillId="0" borderId="0" xfId="0" applyFont="1" applyAlignment="1">
      <alignment horizontal="justify" vertical="center" wrapText="1" readingOrder="2"/>
    </xf>
    <xf numFmtId="0" fontId="48" fillId="0" borderId="12" xfId="18" applyFont="1" applyFill="1" applyBorder="1" applyAlignment="1">
      <alignment horizontal="right" vertical="center" wrapText="1" indent="2" readingOrder="2"/>
    </xf>
    <xf numFmtId="0" fontId="3" fillId="0" borderId="24" xfId="18" applyFont="1" applyFill="1" applyBorder="1" applyAlignment="1">
      <alignment horizontal="left" vertical="center" wrapText="1" indent="1" readingOrder="1"/>
    </xf>
    <xf numFmtId="0" fontId="44" fillId="4" borderId="11" xfId="18" applyFont="1" applyFill="1" applyBorder="1" applyAlignment="1">
      <alignment horizontal="center" vertical="center" wrapText="1" readingOrder="1"/>
    </xf>
    <xf numFmtId="0" fontId="4" fillId="4" borderId="13" xfId="18" applyFont="1" applyFill="1" applyBorder="1" applyAlignment="1">
      <alignment horizontal="center" vertical="center" wrapText="1" readingOrder="1"/>
    </xf>
    <xf numFmtId="0" fontId="6" fillId="4" borderId="23" xfId="18" applyFont="1" applyFill="1" applyBorder="1" applyAlignment="1">
      <alignment horizontal="center" vertical="center" wrapText="1" readingOrder="1"/>
    </xf>
    <xf numFmtId="0" fontId="38" fillId="4" borderId="12" xfId="18" applyFont="1" applyFill="1" applyBorder="1" applyAlignment="1">
      <alignment horizontal="center" vertical="center" wrapText="1" readingOrder="2"/>
    </xf>
    <xf numFmtId="0" fontId="32" fillId="4" borderId="14" xfId="18" applyNumberFormat="1" applyFont="1" applyFill="1" applyBorder="1" applyAlignment="1">
      <alignment horizontal="center" vertical="center" wrapText="1" readingOrder="1"/>
    </xf>
    <xf numFmtId="0" fontId="51" fillId="4" borderId="24" xfId="18" applyFont="1" applyFill="1" applyBorder="1" applyAlignment="1">
      <alignment horizontal="center" vertical="center" wrapText="1" readingOrder="1"/>
    </xf>
    <xf numFmtId="0" fontId="27" fillId="4" borderId="11" xfId="18" applyFont="1" applyFill="1" applyBorder="1" applyAlignment="1">
      <alignment horizontal="center" vertical="center" wrapText="1" readingOrder="1"/>
    </xf>
    <xf numFmtId="0" fontId="0" fillId="0" borderId="0" xfId="0" applyAlignment="1">
      <alignment horizontal="center" vertical="center"/>
    </xf>
    <xf numFmtId="0" fontId="78" fillId="0" borderId="0" xfId="18" applyFont="1" applyFill="1" applyBorder="1" applyAlignment="1">
      <alignment vertical="center"/>
    </xf>
    <xf numFmtId="0" fontId="79" fillId="0" borderId="0" xfId="18" applyFont="1" applyFill="1" applyBorder="1" applyAlignment="1">
      <alignment vertical="center"/>
    </xf>
    <xf numFmtId="0" fontId="80" fillId="5" borderId="0" xfId="18" applyFont="1" applyFill="1" applyBorder="1" applyAlignment="1">
      <alignment horizontal="center" vertical="center"/>
    </xf>
    <xf numFmtId="0" fontId="32" fillId="0" borderId="24" xfId="18" applyFont="1" applyFill="1" applyBorder="1" applyAlignment="1">
      <alignment horizontal="left" vertical="center" wrapText="1" indent="2" readingOrder="1"/>
    </xf>
    <xf numFmtId="0" fontId="17" fillId="0" borderId="24" xfId="18" applyFont="1" applyFill="1" applyBorder="1" applyAlignment="1">
      <alignment horizontal="left" vertical="center" wrapText="1" indent="1" readingOrder="1"/>
    </xf>
    <xf numFmtId="0" fontId="42" fillId="5" borderId="0" xfId="18" applyFont="1" applyFill="1" applyBorder="1" applyAlignment="1">
      <alignment horizontal="right" vertical="top" wrapText="1" readingOrder="2"/>
    </xf>
    <xf numFmtId="0" fontId="52" fillId="5" borderId="0" xfId="0" applyFont="1" applyFill="1"/>
    <xf numFmtId="0" fontId="81" fillId="5" borderId="0" xfId="0" applyFont="1" applyFill="1"/>
    <xf numFmtId="0" fontId="82" fillId="5" borderId="0" xfId="0" applyFont="1" applyFill="1"/>
    <xf numFmtId="0" fontId="64" fillId="0" borderId="72" xfId="19" applyFont="1" applyBorder="1" applyAlignment="1">
      <alignment horizontal="center" vertical="center" wrapText="1"/>
    </xf>
    <xf numFmtId="0" fontId="64" fillId="3" borderId="73" xfId="19" applyFont="1" applyFill="1" applyBorder="1" applyAlignment="1">
      <alignment horizontal="center" vertical="center" wrapText="1"/>
    </xf>
    <xf numFmtId="0" fontId="64" fillId="0" borderId="74" xfId="19" applyFont="1" applyBorder="1" applyAlignment="1">
      <alignment horizontal="center" vertical="center" wrapText="1"/>
    </xf>
    <xf numFmtId="0" fontId="6" fillId="5" borderId="0" xfId="22" applyNumberFormat="1" applyFont="1" applyFill="1" applyAlignment="1">
      <alignment vertical="center"/>
    </xf>
    <xf numFmtId="0" fontId="3" fillId="5" borderId="0" xfId="22" applyNumberFormat="1" applyFont="1" applyFill="1" applyAlignment="1">
      <alignment vertical="center"/>
    </xf>
    <xf numFmtId="0" fontId="4" fillId="5" borderId="0" xfId="22" applyNumberFormat="1" applyFont="1" applyFill="1" applyAlignment="1">
      <alignment vertical="center"/>
    </xf>
    <xf numFmtId="0" fontId="6" fillId="5" borderId="0" xfId="0" applyFont="1" applyFill="1" applyAlignment="1">
      <alignment horizontal="right" vertical="center"/>
    </xf>
    <xf numFmtId="0" fontId="6" fillId="5" borderId="0" xfId="0" applyFont="1" applyFill="1" applyAlignment="1">
      <alignment horizontal="right" vertical="center" wrapText="1"/>
    </xf>
    <xf numFmtId="0" fontId="3" fillId="5" borderId="0" xfId="0" applyFont="1" applyFill="1" applyAlignment="1">
      <alignment vertical="center" wrapText="1"/>
    </xf>
    <xf numFmtId="0" fontId="4" fillId="5" borderId="0" xfId="0" applyFont="1" applyFill="1" applyAlignment="1">
      <alignment vertical="center" wrapText="1"/>
    </xf>
    <xf numFmtId="0" fontId="6" fillId="5" borderId="0" xfId="0" applyFont="1" applyFill="1" applyAlignment="1">
      <alignment vertical="center" wrapText="1" readingOrder="2"/>
    </xf>
    <xf numFmtId="168" fontId="62" fillId="0" borderId="0" xfId="0" applyNumberFormat="1" applyFont="1" applyAlignment="1">
      <alignment horizontal="right"/>
    </xf>
    <xf numFmtId="165" fontId="62" fillId="0" borderId="0" xfId="0" applyNumberFormat="1" applyFont="1" applyAlignment="1">
      <alignment horizontal="right"/>
    </xf>
    <xf numFmtId="0" fontId="4" fillId="0" borderId="23" xfId="0" applyFont="1" applyFill="1" applyBorder="1" applyAlignment="1">
      <alignment horizontal="left" vertical="center" wrapText="1" indent="1"/>
    </xf>
    <xf numFmtId="0" fontId="4" fillId="3" borderId="24" xfId="0" applyFont="1" applyFill="1" applyBorder="1" applyAlignment="1">
      <alignment horizontal="left" vertical="center" wrapText="1" indent="1"/>
    </xf>
    <xf numFmtId="0" fontId="4" fillId="3" borderId="65" xfId="0" applyFont="1" applyFill="1" applyBorder="1" applyAlignment="1">
      <alignment horizontal="left" vertical="center" wrapText="1" indent="1"/>
    </xf>
    <xf numFmtId="0" fontId="17" fillId="0" borderId="23" xfId="0" applyFont="1" applyFill="1" applyBorder="1" applyAlignment="1">
      <alignment horizontal="left" vertical="center" wrapText="1" indent="1"/>
    </xf>
    <xf numFmtId="0" fontId="17" fillId="3" borderId="24" xfId="0" applyFont="1" applyFill="1" applyBorder="1" applyAlignment="1">
      <alignment horizontal="left" vertical="center" wrapText="1" indent="1"/>
    </xf>
    <xf numFmtId="0" fontId="17" fillId="3" borderId="65" xfId="0" applyFont="1" applyFill="1" applyBorder="1" applyAlignment="1">
      <alignment horizontal="left" vertical="center" wrapText="1" indent="1"/>
    </xf>
    <xf numFmtId="167" fontId="3" fillId="0" borderId="13" xfId="1" applyNumberFormat="1" applyFont="1" applyFill="1" applyBorder="1" applyAlignment="1">
      <alignment horizontal="right" vertical="center" indent="1"/>
    </xf>
    <xf numFmtId="168" fontId="62" fillId="0" borderId="0" xfId="20" applyNumberFormat="1" applyFont="1" applyAlignment="1">
      <alignment horizontal="right"/>
    </xf>
    <xf numFmtId="165" fontId="62" fillId="0" borderId="0" xfId="20" applyNumberFormat="1" applyFont="1" applyAlignment="1">
      <alignment horizontal="right"/>
    </xf>
    <xf numFmtId="167" fontId="3" fillId="3" borderId="14" xfId="1" applyNumberFormat="1" applyFont="1" applyFill="1" applyBorder="1" applyAlignment="1">
      <alignment horizontal="right" vertical="center" indent="1"/>
    </xf>
    <xf numFmtId="167" fontId="3" fillId="0" borderId="14" xfId="1" applyNumberFormat="1" applyFont="1" applyFill="1" applyBorder="1" applyAlignment="1">
      <alignment horizontal="right" vertical="center" indent="1"/>
    </xf>
    <xf numFmtId="167" fontId="3" fillId="0" borderId="53" xfId="1" applyNumberFormat="1" applyFont="1" applyFill="1" applyBorder="1" applyAlignment="1">
      <alignment horizontal="right" vertical="center" indent="1"/>
    </xf>
    <xf numFmtId="167" fontId="3" fillId="0" borderId="25" xfId="1" applyNumberFormat="1" applyFont="1" applyFill="1" applyBorder="1" applyAlignment="1">
      <alignment horizontal="right" vertical="center" indent="1"/>
    </xf>
    <xf numFmtId="168" fontId="83" fillId="0" borderId="0" xfId="0" applyNumberFormat="1" applyFont="1" applyAlignment="1">
      <alignment horizontal="right"/>
    </xf>
    <xf numFmtId="3" fontId="61" fillId="0" borderId="0" xfId="0" applyNumberFormat="1" applyFont="1" applyAlignment="1">
      <alignment vertical="center"/>
    </xf>
    <xf numFmtId="0" fontId="4" fillId="4" borderId="29" xfId="0" applyFont="1" applyFill="1" applyBorder="1" applyAlignment="1">
      <alignment horizontal="center" vertical="center" wrapText="1"/>
    </xf>
    <xf numFmtId="0" fontId="6" fillId="0" borderId="16" xfId="0" applyFont="1" applyFill="1" applyBorder="1" applyAlignment="1">
      <alignment horizontal="right" vertical="center" wrapText="1" indent="1"/>
    </xf>
    <xf numFmtId="3" fontId="4" fillId="0" borderId="25" xfId="0" applyNumberFormat="1" applyFont="1" applyFill="1" applyBorder="1" applyAlignment="1">
      <alignment horizontal="right" vertical="center" indent="1"/>
    </xf>
    <xf numFmtId="0" fontId="6" fillId="5" borderId="0" xfId="0" applyFont="1" applyFill="1" applyAlignment="1">
      <alignment horizontal="right" wrapText="1"/>
    </xf>
    <xf numFmtId="0" fontId="3" fillId="5" borderId="0" xfId="0" applyFont="1" applyFill="1" applyAlignment="1">
      <alignment wrapText="1"/>
    </xf>
    <xf numFmtId="0" fontId="4" fillId="5" borderId="0" xfId="0" applyFont="1" applyFill="1" applyAlignment="1">
      <alignment wrapText="1"/>
    </xf>
    <xf numFmtId="0" fontId="7" fillId="0" borderId="0" xfId="0" applyFont="1" applyAlignment="1"/>
    <xf numFmtId="0" fontId="6" fillId="5" borderId="0" xfId="0" applyFont="1" applyFill="1" applyAlignment="1">
      <alignment horizontal="right" readingOrder="2"/>
    </xf>
    <xf numFmtId="0" fontId="6" fillId="5" borderId="0" xfId="0" applyFont="1" applyFill="1" applyAlignment="1">
      <alignment wrapText="1" readingOrder="2"/>
    </xf>
    <xf numFmtId="0" fontId="6" fillId="5" borderId="0" xfId="22" applyNumberFormat="1" applyFont="1" applyFill="1" applyAlignment="1"/>
    <xf numFmtId="0" fontId="3" fillId="5" borderId="0" xfId="22" applyNumberFormat="1" applyFont="1" applyFill="1" applyAlignment="1"/>
    <xf numFmtId="0" fontId="7" fillId="0" borderId="0" xfId="22" applyNumberFormat="1" applyFont="1" applyAlignment="1"/>
    <xf numFmtId="0" fontId="4" fillId="5" borderId="0" xfId="22" applyNumberFormat="1" applyFont="1" applyFill="1" applyAlignment="1"/>
    <xf numFmtId="0" fontId="6" fillId="5" borderId="0" xfId="23" applyNumberFormat="1" applyFont="1" applyFill="1" applyAlignment="1">
      <alignment vertical="center"/>
    </xf>
    <xf numFmtId="0" fontId="3" fillId="5" borderId="0" xfId="23" applyNumberFormat="1" applyFont="1" applyFill="1" applyAlignment="1">
      <alignment vertical="center"/>
    </xf>
    <xf numFmtId="0" fontId="4" fillId="5" borderId="0" xfId="23" applyNumberFormat="1" applyFont="1" applyFill="1" applyAlignment="1">
      <alignment vertical="center"/>
    </xf>
    <xf numFmtId="0" fontId="3" fillId="0" borderId="0" xfId="24" applyNumberFormat="1" applyFont="1" applyAlignment="1">
      <alignment vertical="center"/>
    </xf>
    <xf numFmtId="0" fontId="6" fillId="0" borderId="0" xfId="24" applyNumberFormat="1" applyFont="1" applyAlignment="1">
      <alignment horizontal="right" vertical="center" readingOrder="2"/>
    </xf>
    <xf numFmtId="0" fontId="4" fillId="0" borderId="0" xfId="24" applyNumberFormat="1" applyFont="1" applyAlignment="1">
      <alignment vertical="center"/>
    </xf>
    <xf numFmtId="3" fontId="4" fillId="5" borderId="10" xfId="4" applyNumberFormat="1" applyFont="1" applyFill="1" applyBorder="1" applyAlignment="1">
      <alignment horizontal="left" vertical="center" wrapText="1" indent="1"/>
    </xf>
    <xf numFmtId="3" fontId="4" fillId="5" borderId="10" xfId="4" applyNumberFormat="1" applyFont="1" applyFill="1" applyBorder="1" applyAlignment="1">
      <alignment horizontal="right" vertical="center" indent="1"/>
    </xf>
    <xf numFmtId="3" fontId="3" fillId="3" borderId="25" xfId="4" applyNumberFormat="1" applyFont="1" applyFill="1" applyBorder="1" applyAlignment="1">
      <alignment horizontal="left" vertical="center" wrapText="1" indent="1"/>
    </xf>
    <xf numFmtId="3" fontId="4" fillId="3" borderId="25" xfId="4" applyNumberFormat="1" applyFont="1" applyFill="1" applyBorder="1" applyAlignment="1">
      <alignment horizontal="right" vertical="center" indent="1"/>
    </xf>
    <xf numFmtId="3" fontId="3" fillId="3" borderId="25" xfId="4" applyNumberFormat="1" applyFont="1" applyFill="1" applyBorder="1" applyAlignment="1">
      <alignment horizontal="right" vertical="center" indent="1"/>
    </xf>
    <xf numFmtId="3" fontId="3" fillId="0" borderId="13" xfId="4" applyNumberFormat="1" applyFont="1" applyFill="1" applyBorder="1" applyAlignment="1">
      <alignment horizontal="left" vertical="center" wrapText="1" indent="1"/>
    </xf>
    <xf numFmtId="3" fontId="4" fillId="0" borderId="13" xfId="4" applyNumberFormat="1" applyFont="1" applyFill="1" applyBorder="1" applyAlignment="1">
      <alignment horizontal="right" vertical="center" indent="1"/>
    </xf>
    <xf numFmtId="3" fontId="3" fillId="0" borderId="13" xfId="4" applyNumberFormat="1" applyFont="1" applyFill="1" applyBorder="1" applyAlignment="1">
      <alignment horizontal="right" vertical="center" indent="1"/>
    </xf>
    <xf numFmtId="3" fontId="3" fillId="3" borderId="14" xfId="4" applyNumberFormat="1" applyFont="1" applyFill="1" applyBorder="1" applyAlignment="1">
      <alignment horizontal="left" vertical="center" wrapText="1" indent="1"/>
    </xf>
    <xf numFmtId="3" fontId="4" fillId="3" borderId="14" xfId="4" applyNumberFormat="1" applyFont="1" applyFill="1" applyBorder="1" applyAlignment="1">
      <alignment horizontal="right" vertical="center" indent="1"/>
    </xf>
    <xf numFmtId="3" fontId="3" fillId="3" borderId="14" xfId="4" applyNumberFormat="1" applyFont="1" applyFill="1" applyBorder="1" applyAlignment="1">
      <alignment horizontal="right" vertical="center" indent="1"/>
    </xf>
    <xf numFmtId="0" fontId="4" fillId="0" borderId="0" xfId="24" applyNumberFormat="1" applyFont="1" applyAlignment="1">
      <alignment horizontal="center" vertical="center"/>
    </xf>
    <xf numFmtId="0" fontId="27" fillId="0" borderId="0" xfId="24" applyNumberFormat="1" applyFont="1" applyAlignment="1">
      <alignment horizontal="center" vertical="center"/>
    </xf>
    <xf numFmtId="0" fontId="7" fillId="0" borderId="0" xfId="24" applyNumberFormat="1" applyFont="1" applyAlignment="1">
      <alignment vertical="center"/>
    </xf>
    <xf numFmtId="0" fontId="13" fillId="0" borderId="0" xfId="24" applyNumberFormat="1" applyFont="1" applyAlignment="1">
      <alignment vertical="center"/>
    </xf>
    <xf numFmtId="3" fontId="4" fillId="3" borderId="10" xfId="4" applyNumberFormat="1" applyFont="1" applyFill="1" applyBorder="1" applyAlignment="1">
      <alignment horizontal="left" vertical="center" wrapText="1" indent="1"/>
    </xf>
    <xf numFmtId="3" fontId="4" fillId="3" borderId="10" xfId="4" applyNumberFormat="1" applyFont="1" applyFill="1" applyBorder="1" applyAlignment="1">
      <alignment horizontal="right" vertical="center" indent="1"/>
    </xf>
    <xf numFmtId="3" fontId="3" fillId="0" borderId="29" xfId="4" applyNumberFormat="1" applyFont="1" applyFill="1" applyBorder="1" applyAlignment="1">
      <alignment horizontal="left" vertical="center" wrapText="1" indent="1"/>
    </xf>
    <xf numFmtId="3" fontId="4" fillId="0" borderId="29" xfId="4" applyNumberFormat="1" applyFont="1" applyFill="1" applyBorder="1" applyAlignment="1">
      <alignment horizontal="right" vertical="center" indent="1"/>
    </xf>
    <xf numFmtId="3" fontId="3" fillId="0" borderId="29" xfId="4" applyNumberFormat="1" applyFont="1" applyFill="1" applyBorder="1" applyAlignment="1">
      <alignment horizontal="right" vertical="center" indent="1"/>
    </xf>
    <xf numFmtId="3" fontId="4" fillId="0" borderId="10" xfId="4" applyNumberFormat="1" applyFont="1" applyFill="1" applyBorder="1" applyAlignment="1">
      <alignment horizontal="left" vertical="center" wrapText="1" indent="1"/>
    </xf>
    <xf numFmtId="3" fontId="4" fillId="0" borderId="10" xfId="4" applyNumberFormat="1" applyFont="1" applyFill="1" applyBorder="1" applyAlignment="1">
      <alignment horizontal="right" vertical="center" indent="1"/>
    </xf>
    <xf numFmtId="3" fontId="4" fillId="5" borderId="55" xfId="4" applyNumberFormat="1" applyFont="1" applyFill="1" applyBorder="1" applyAlignment="1">
      <alignment horizontal="left" vertical="center" wrapText="1" indent="1"/>
    </xf>
    <xf numFmtId="3" fontId="4" fillId="5" borderId="55" xfId="4" applyNumberFormat="1" applyFont="1" applyFill="1" applyBorder="1" applyAlignment="1">
      <alignment horizontal="right" vertical="center" indent="1"/>
    </xf>
    <xf numFmtId="0" fontId="10" fillId="0" borderId="0" xfId="24" applyNumberFormat="1" applyFont="1" applyAlignment="1">
      <alignment vertical="center"/>
    </xf>
    <xf numFmtId="0" fontId="11" fillId="0" borderId="0" xfId="24" applyNumberFormat="1" applyFont="1" applyAlignment="1">
      <alignment vertical="center"/>
    </xf>
    <xf numFmtId="0" fontId="34" fillId="0" borderId="0" xfId="24" applyNumberFormat="1" applyFont="1" applyAlignment="1">
      <alignment vertical="center"/>
    </xf>
    <xf numFmtId="3" fontId="3" fillId="5" borderId="14" xfId="4" applyNumberFormat="1" applyFont="1" applyFill="1" applyBorder="1" applyAlignment="1">
      <alignment horizontal="left" vertical="center" wrapText="1" indent="1"/>
    </xf>
    <xf numFmtId="3" fontId="3" fillId="5" borderId="14" xfId="4" applyNumberFormat="1" applyFont="1" applyFill="1" applyBorder="1" applyAlignment="1">
      <alignment horizontal="right" vertical="center" indent="1"/>
    </xf>
    <xf numFmtId="3" fontId="3" fillId="3" borderId="13" xfId="4" applyNumberFormat="1" applyFont="1" applyFill="1" applyBorder="1" applyAlignment="1">
      <alignment horizontal="left" vertical="center" wrapText="1" indent="1"/>
    </xf>
    <xf numFmtId="3" fontId="3" fillId="3" borderId="13" xfId="4" applyNumberFormat="1" applyFont="1" applyFill="1" applyBorder="1" applyAlignment="1">
      <alignment horizontal="right" vertical="center" indent="1"/>
    </xf>
    <xf numFmtId="3" fontId="3" fillId="0" borderId="33" xfId="4" applyNumberFormat="1" applyFont="1" applyFill="1" applyBorder="1" applyAlignment="1">
      <alignment horizontal="left" vertical="center" wrapText="1" indent="1"/>
    </xf>
    <xf numFmtId="3" fontId="3" fillId="3" borderId="24" xfId="4" applyNumberFormat="1" applyFont="1" applyFill="1" applyBorder="1" applyAlignment="1">
      <alignment horizontal="left" vertical="center" wrapText="1" indent="1"/>
    </xf>
    <xf numFmtId="3" fontId="3" fillId="0" borderId="23" xfId="4" applyNumberFormat="1" applyFont="1" applyFill="1" applyBorder="1" applyAlignment="1">
      <alignment horizontal="left" vertical="center" wrapText="1" indent="1"/>
    </xf>
    <xf numFmtId="3" fontId="3" fillId="3" borderId="65" xfId="4" applyNumberFormat="1" applyFont="1" applyFill="1" applyBorder="1" applyAlignment="1">
      <alignment horizontal="left" vertical="center" wrapText="1" indent="1"/>
    </xf>
    <xf numFmtId="3" fontId="4" fillId="5" borderId="54" xfId="4" applyNumberFormat="1" applyFont="1" applyFill="1" applyBorder="1" applyAlignment="1">
      <alignment horizontal="right" vertical="center" indent="1"/>
    </xf>
    <xf numFmtId="3" fontId="3" fillId="5" borderId="53" xfId="4" applyNumberFormat="1" applyFont="1" applyFill="1" applyBorder="1" applyAlignment="1">
      <alignment horizontal="left" vertical="center" wrapText="1" indent="1"/>
    </xf>
    <xf numFmtId="3" fontId="4" fillId="5" borderId="53" xfId="4" applyNumberFormat="1" applyFont="1" applyFill="1" applyBorder="1" applyAlignment="1">
      <alignment horizontal="right" vertical="center" indent="1"/>
    </xf>
    <xf numFmtId="3" fontId="3" fillId="5" borderId="53" xfId="4" applyNumberFormat="1" applyFont="1" applyFill="1" applyBorder="1" applyAlignment="1">
      <alignment horizontal="right" vertical="center" indent="1"/>
    </xf>
    <xf numFmtId="3" fontId="4" fillId="3" borderId="13" xfId="4" applyNumberFormat="1" applyFont="1" applyFill="1" applyBorder="1" applyAlignment="1">
      <alignment horizontal="right" vertical="center" indent="1"/>
    </xf>
    <xf numFmtId="3" fontId="4" fillId="5" borderId="27" xfId="4" applyNumberFormat="1" applyFont="1" applyFill="1" applyBorder="1" applyAlignment="1">
      <alignment horizontal="right" vertical="center" indent="1"/>
    </xf>
    <xf numFmtId="3" fontId="3" fillId="5" borderId="27" xfId="4" applyNumberFormat="1" applyFont="1" applyFill="1" applyBorder="1" applyAlignment="1">
      <alignment horizontal="right" vertical="center" indent="1"/>
    </xf>
    <xf numFmtId="3" fontId="3" fillId="3" borderId="14" xfId="4" applyNumberFormat="1" applyFont="1" applyFill="1" applyBorder="1" applyAlignment="1">
      <alignment horizontal="right" vertical="center" wrapText="1"/>
    </xf>
    <xf numFmtId="164" fontId="3" fillId="3" borderId="14" xfId="4" applyNumberFormat="1" applyFont="1" applyFill="1" applyBorder="1" applyAlignment="1">
      <alignment horizontal="right" vertical="center" indent="1"/>
    </xf>
    <xf numFmtId="3" fontId="3" fillId="0" borderId="14" xfId="4" applyNumberFormat="1" applyFont="1" applyFill="1" applyBorder="1" applyAlignment="1">
      <alignment horizontal="right" vertical="center" wrapText="1"/>
    </xf>
    <xf numFmtId="164" fontId="3" fillId="0" borderId="14" xfId="4" applyNumberFormat="1" applyFont="1" applyFill="1" applyBorder="1" applyAlignment="1">
      <alignment horizontal="right" vertical="center" indent="1"/>
    </xf>
    <xf numFmtId="3" fontId="4" fillId="0" borderId="27" xfId="4" applyNumberFormat="1" applyFont="1" applyFill="1" applyBorder="1" applyAlignment="1">
      <alignment horizontal="right" vertical="center" indent="1"/>
    </xf>
    <xf numFmtId="3" fontId="3" fillId="0" borderId="14" xfId="4" applyNumberFormat="1" applyFont="1" applyFill="1" applyBorder="1" applyAlignment="1">
      <alignment horizontal="right" vertical="center" indent="1"/>
    </xf>
    <xf numFmtId="3" fontId="4" fillId="0" borderId="14" xfId="4" applyNumberFormat="1" applyFont="1" applyFill="1" applyBorder="1" applyAlignment="1">
      <alignment horizontal="right" vertical="center" indent="1"/>
    </xf>
    <xf numFmtId="0" fontId="31" fillId="5" borderId="56" xfId="0" applyFont="1" applyFill="1" applyBorder="1" applyAlignment="1">
      <alignment horizontal="right" vertical="center" wrapText="1" indent="1"/>
    </xf>
    <xf numFmtId="0" fontId="4" fillId="4" borderId="29" xfId="0" applyFont="1" applyFill="1" applyBorder="1" applyAlignment="1">
      <alignment horizontal="center" vertical="top" wrapText="1"/>
    </xf>
    <xf numFmtId="3" fontId="4" fillId="3" borderId="54" xfId="4" applyNumberFormat="1" applyFont="1" applyFill="1" applyBorder="1" applyAlignment="1">
      <alignment horizontal="right" vertical="center" indent="1"/>
    </xf>
    <xf numFmtId="3" fontId="3" fillId="5" borderId="54" xfId="4" applyNumberFormat="1" applyFont="1" applyFill="1" applyBorder="1" applyAlignment="1">
      <alignment horizontal="right" vertical="center" indent="1"/>
    </xf>
    <xf numFmtId="3" fontId="3" fillId="5" borderId="54" xfId="4" applyNumberFormat="1" applyFont="1" applyFill="1" applyBorder="1" applyAlignment="1">
      <alignment horizontal="left" vertical="center" wrapText="1" indent="1"/>
    </xf>
    <xf numFmtId="0" fontId="31" fillId="3" borderId="11" xfId="0" applyFont="1" applyFill="1" applyBorder="1" applyAlignment="1">
      <alignment horizontal="right" vertical="center" wrapText="1" indent="1"/>
    </xf>
    <xf numFmtId="3" fontId="4" fillId="3" borderId="70" xfId="4" applyNumberFormat="1" applyFont="1" applyFill="1" applyBorder="1" applyAlignment="1">
      <alignment horizontal="left" vertical="center" wrapText="1" indent="1"/>
    </xf>
    <xf numFmtId="3" fontId="4" fillId="3" borderId="30" xfId="4" applyNumberFormat="1" applyFont="1" applyFill="1" applyBorder="1" applyAlignment="1">
      <alignment horizontal="left" vertical="center" wrapText="1" indent="1"/>
    </xf>
    <xf numFmtId="0" fontId="6" fillId="5" borderId="0" xfId="24" applyNumberFormat="1" applyFont="1" applyFill="1" applyAlignment="1">
      <alignment vertical="center"/>
    </xf>
    <xf numFmtId="0" fontId="3" fillId="5" borderId="0" xfId="24" applyNumberFormat="1" applyFont="1" applyFill="1" applyAlignment="1">
      <alignment vertical="center"/>
    </xf>
    <xf numFmtId="0" fontId="4" fillId="5" borderId="0" xfId="24" applyNumberFormat="1" applyFont="1" applyFill="1" applyAlignment="1">
      <alignment vertical="center"/>
    </xf>
    <xf numFmtId="164" fontId="6" fillId="0" borderId="0" xfId="0" applyNumberFormat="1" applyFont="1" applyAlignment="1">
      <alignment horizontal="right"/>
    </xf>
    <xf numFmtId="164" fontId="62" fillId="0" borderId="0" xfId="0" applyNumberFormat="1" applyFont="1" applyAlignment="1">
      <alignment horizontal="right"/>
    </xf>
    <xf numFmtId="166" fontId="62" fillId="0" borderId="0" xfId="0" applyNumberFormat="1" applyFont="1" applyAlignment="1">
      <alignment horizontal="right"/>
    </xf>
    <xf numFmtId="164" fontId="0" fillId="0" borderId="0" xfId="0" applyNumberFormat="1" applyAlignment="1">
      <alignment vertical="center"/>
    </xf>
    <xf numFmtId="167" fontId="3" fillId="0" borderId="27" xfId="1" applyNumberFormat="1" applyFont="1" applyFill="1" applyBorder="1" applyAlignment="1">
      <alignment horizontal="right" vertical="center" indent="1"/>
    </xf>
    <xf numFmtId="167" fontId="3" fillId="0" borderId="54" xfId="1" applyNumberFormat="1" applyFont="1" applyFill="1" applyBorder="1" applyAlignment="1">
      <alignment horizontal="right" vertical="center" indent="1"/>
    </xf>
    <xf numFmtId="3" fontId="3" fillId="5" borderId="14" xfId="1" applyNumberFormat="1" applyFont="1" applyFill="1" applyBorder="1" applyAlignment="1">
      <alignment horizontal="right" vertical="center" indent="1"/>
    </xf>
    <xf numFmtId="3" fontId="4" fillId="5" borderId="14" xfId="1" applyNumberFormat="1" applyFont="1" applyFill="1" applyBorder="1" applyAlignment="1">
      <alignment horizontal="right" vertical="center" indent="1"/>
    </xf>
    <xf numFmtId="3" fontId="3" fillId="5" borderId="14" xfId="1" applyNumberFormat="1" applyFont="1" applyFill="1" applyBorder="1" applyAlignment="1">
      <alignment horizontal="left" vertical="center" wrapText="1" indent="1"/>
    </xf>
    <xf numFmtId="3" fontId="3" fillId="0" borderId="15" xfId="0" applyNumberFormat="1" applyFont="1" applyFill="1" applyBorder="1" applyAlignment="1">
      <alignment horizontal="right" vertical="center" indent="1"/>
    </xf>
    <xf numFmtId="3" fontId="4" fillId="0" borderId="13" xfId="2" applyNumberFormat="1" applyFont="1" applyFill="1" applyBorder="1" applyAlignment="1">
      <alignment horizontal="right" vertical="center" indent="1"/>
    </xf>
    <xf numFmtId="3" fontId="4" fillId="0" borderId="15" xfId="0" applyNumberFormat="1" applyFont="1" applyFill="1" applyBorder="1" applyAlignment="1">
      <alignment horizontal="right" vertical="center" indent="1"/>
    </xf>
    <xf numFmtId="3" fontId="4" fillId="5" borderId="14" xfId="4" applyNumberFormat="1" applyFont="1" applyFill="1" applyBorder="1" applyAlignment="1">
      <alignment horizontal="right" vertical="center" indent="1"/>
    </xf>
    <xf numFmtId="0" fontId="6" fillId="5" borderId="0" xfId="8" applyFont="1" applyFill="1" applyAlignment="1">
      <alignment horizontal="center" vertical="center"/>
    </xf>
    <xf numFmtId="0" fontId="3" fillId="5" borderId="0" xfId="18" applyFill="1"/>
    <xf numFmtId="41" fontId="3" fillId="5" borderId="0" xfId="18" applyNumberFormat="1" applyFill="1"/>
    <xf numFmtId="0" fontId="4" fillId="5" borderId="0" xfId="18" applyFont="1" applyFill="1"/>
    <xf numFmtId="164" fontId="3" fillId="5" borderId="0" xfId="18" applyNumberFormat="1" applyFill="1"/>
    <xf numFmtId="0" fontId="3" fillId="5" borderId="0" xfId="18" applyFill="1" applyAlignment="1"/>
    <xf numFmtId="166" fontId="3" fillId="5" borderId="0" xfId="18" applyNumberFormat="1" applyFill="1"/>
    <xf numFmtId="0" fontId="3" fillId="5" borderId="0" xfId="18" applyFont="1" applyFill="1" applyAlignment="1">
      <alignment wrapText="1"/>
    </xf>
    <xf numFmtId="0" fontId="47" fillId="5" borderId="0" xfId="18" applyFont="1" applyFill="1" applyBorder="1" applyAlignment="1">
      <alignment horizontal="right" vertical="center" wrapText="1" indent="1" readingOrder="2"/>
    </xf>
    <xf numFmtId="0" fontId="55" fillId="5" borderId="0" xfId="18" applyFont="1" applyFill="1" applyBorder="1" applyAlignment="1">
      <alignment horizontal="right" vertical="center" wrapText="1" indent="1" readingOrder="2"/>
    </xf>
    <xf numFmtId="0" fontId="55" fillId="5" borderId="0" xfId="18" applyFont="1" applyFill="1" applyBorder="1" applyAlignment="1">
      <alignment horizontal="right" vertical="top" wrapText="1" indent="1" readingOrder="2"/>
    </xf>
    <xf numFmtId="0" fontId="3" fillId="5" borderId="75" xfId="18" applyFont="1" applyFill="1" applyBorder="1" applyAlignment="1">
      <alignment horizontal="left" vertical="center" wrapText="1" indent="1"/>
    </xf>
    <xf numFmtId="0" fontId="3" fillId="5" borderId="0" xfId="18" applyFont="1" applyFill="1" applyBorder="1" applyAlignment="1">
      <alignment horizontal="left" vertical="center" wrapText="1" indent="1"/>
    </xf>
    <xf numFmtId="0" fontId="4" fillId="5" borderId="0" xfId="18" applyFont="1" applyFill="1" applyBorder="1" applyAlignment="1">
      <alignment horizontal="left" vertical="center" wrapText="1" indent="1"/>
    </xf>
    <xf numFmtId="0" fontId="31" fillId="5" borderId="15" xfId="0" applyFont="1" applyFill="1" applyBorder="1" applyAlignment="1">
      <alignment horizontal="right" vertical="center" wrapText="1" indent="1"/>
    </xf>
    <xf numFmtId="0" fontId="32" fillId="0" borderId="14" xfId="15" applyNumberFormat="1" applyFont="1" applyFill="1" applyBorder="1" applyAlignment="1" applyProtection="1">
      <alignment horizontal="center" vertical="center" wrapText="1" readingOrder="1"/>
    </xf>
    <xf numFmtId="0" fontId="32" fillId="3" borderId="14" xfId="15" applyNumberFormat="1" applyFont="1" applyFill="1" applyBorder="1" applyAlignment="1" applyProtection="1">
      <alignment horizontal="center" vertical="center" wrapText="1" readingOrder="1"/>
    </xf>
    <xf numFmtId="0" fontId="32" fillId="3" borderId="24" xfId="15" applyFont="1" applyFill="1" applyBorder="1" applyAlignment="1" applyProtection="1">
      <alignment horizontal="left" vertical="center" wrapText="1" indent="1" readingOrder="1"/>
    </xf>
    <xf numFmtId="0" fontId="32" fillId="5" borderId="24" xfId="15" applyFont="1" applyFill="1" applyBorder="1" applyAlignment="1" applyProtection="1">
      <alignment horizontal="left" vertical="center" wrapText="1" indent="1" readingOrder="1"/>
    </xf>
    <xf numFmtId="0" fontId="56" fillId="4" borderId="12" xfId="18" applyFont="1" applyFill="1" applyBorder="1" applyAlignment="1">
      <alignment horizontal="center" vertical="center" wrapText="1" readingOrder="2"/>
    </xf>
    <xf numFmtId="0" fontId="32" fillId="3" borderId="24" xfId="15" applyFont="1" applyFill="1" applyBorder="1" applyAlignment="1" applyProtection="1">
      <alignment horizontal="left" vertical="top" wrapText="1" indent="1" readingOrder="1"/>
    </xf>
    <xf numFmtId="3" fontId="4" fillId="5" borderId="30" xfId="4" applyNumberFormat="1" applyFont="1" applyFill="1" applyBorder="1" applyAlignment="1">
      <alignment horizontal="left" vertical="center" wrapText="1" indent="1"/>
    </xf>
    <xf numFmtId="3" fontId="4" fillId="3" borderId="13" xfId="0" applyNumberFormat="1" applyFont="1" applyFill="1" applyBorder="1" applyAlignment="1">
      <alignment horizontal="right" vertical="center" indent="1"/>
    </xf>
    <xf numFmtId="3" fontId="4" fillId="0" borderId="27" xfId="4" applyNumberFormat="1" applyFont="1" applyFill="1" applyBorder="1" applyAlignment="1">
      <alignment horizontal="left" vertical="center" wrapText="1" indent="1"/>
    </xf>
    <xf numFmtId="3" fontId="4" fillId="5" borderId="68" xfId="37" applyNumberFormat="1" applyFont="1" applyFill="1" applyBorder="1" applyAlignment="1">
      <alignment horizontal="right" vertical="center" indent="1"/>
    </xf>
    <xf numFmtId="3" fontId="4" fillId="3" borderId="69" xfId="37" applyNumberFormat="1" applyFont="1" applyFill="1" applyBorder="1" applyAlignment="1">
      <alignment horizontal="right" vertical="center" indent="1"/>
    </xf>
    <xf numFmtId="3" fontId="4" fillId="5" borderId="54" xfId="37" applyNumberFormat="1" applyFont="1" applyFill="1" applyBorder="1" applyAlignment="1">
      <alignment horizontal="right" vertical="center" indent="1"/>
    </xf>
    <xf numFmtId="3" fontId="3" fillId="0" borderId="23" xfId="4" applyNumberFormat="1" applyFont="1" applyFill="1" applyBorder="1" applyAlignment="1">
      <alignment horizontal="center" vertical="center" wrapText="1"/>
    </xf>
    <xf numFmtId="3" fontId="3" fillId="3" borderId="24" xfId="4" applyNumberFormat="1" applyFont="1" applyFill="1" applyBorder="1" applyAlignment="1">
      <alignment horizontal="center" vertical="center" wrapText="1"/>
    </xf>
    <xf numFmtId="3" fontId="3" fillId="0" borderId="33" xfId="4" applyNumberFormat="1" applyFont="1" applyFill="1" applyBorder="1" applyAlignment="1">
      <alignment horizontal="center" vertical="center" wrapText="1"/>
    </xf>
    <xf numFmtId="3" fontId="4" fillId="3" borderId="30"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readingOrder="2"/>
    </xf>
    <xf numFmtId="0" fontId="6" fillId="3" borderId="12" xfId="0" applyFont="1" applyFill="1" applyBorder="1" applyAlignment="1">
      <alignment horizontal="center" vertical="center" wrapText="1" readingOrder="2"/>
    </xf>
    <xf numFmtId="0" fontId="6" fillId="0" borderId="18" xfId="0" applyFont="1" applyFill="1" applyBorder="1" applyAlignment="1">
      <alignment horizontal="center" vertical="center" wrapText="1" readingOrder="2"/>
    </xf>
    <xf numFmtId="49" fontId="31" fillId="5" borderId="15" xfId="0" applyNumberFormat="1" applyFont="1" applyFill="1" applyBorder="1" applyAlignment="1">
      <alignment horizontal="center" vertical="center" wrapText="1" readingOrder="2"/>
    </xf>
    <xf numFmtId="49" fontId="31" fillId="3" borderId="15" xfId="0" applyNumberFormat="1" applyFont="1" applyFill="1" applyBorder="1" applyAlignment="1">
      <alignment horizontal="center" vertical="center" wrapText="1" readingOrder="2"/>
    </xf>
    <xf numFmtId="49" fontId="31" fillId="5" borderId="56" xfId="0" applyNumberFormat="1" applyFont="1" applyFill="1" applyBorder="1" applyAlignment="1">
      <alignment horizontal="center" vertical="center" wrapText="1" readingOrder="2"/>
    </xf>
    <xf numFmtId="3" fontId="3" fillId="5" borderId="27" xfId="4" applyNumberFormat="1" applyFont="1" applyFill="1" applyBorder="1" applyAlignment="1">
      <alignment horizontal="center" vertical="center" wrapText="1"/>
    </xf>
    <xf numFmtId="3" fontId="3" fillId="3" borderId="13" xfId="4" applyNumberFormat="1" applyFont="1" applyFill="1" applyBorder="1" applyAlignment="1">
      <alignment horizontal="center" vertical="center" wrapText="1"/>
    </xf>
    <xf numFmtId="3" fontId="3" fillId="5" borderId="53" xfId="4" applyNumberFormat="1" applyFont="1" applyFill="1" applyBorder="1" applyAlignment="1">
      <alignment horizontal="center" vertical="center" wrapText="1"/>
    </xf>
    <xf numFmtId="3" fontId="4" fillId="3" borderId="10" xfId="4" applyNumberFormat="1" applyFont="1" applyFill="1" applyBorder="1" applyAlignment="1">
      <alignment horizontal="center" vertical="center" wrapText="1"/>
    </xf>
    <xf numFmtId="0" fontId="6" fillId="0" borderId="15" xfId="0" applyFont="1" applyFill="1" applyBorder="1" applyAlignment="1">
      <alignment horizontal="center" vertical="center" wrapText="1" readingOrder="2"/>
    </xf>
    <xf numFmtId="0" fontId="6" fillId="0" borderId="12" xfId="0" applyFont="1" applyFill="1" applyBorder="1" applyAlignment="1">
      <alignment horizontal="center" vertical="center" wrapText="1" readingOrder="2"/>
    </xf>
    <xf numFmtId="0" fontId="6" fillId="5" borderId="12" xfId="0" applyFont="1" applyFill="1" applyBorder="1" applyAlignment="1">
      <alignment horizontal="center" vertical="center" wrapText="1" readingOrder="2"/>
    </xf>
    <xf numFmtId="0" fontId="6" fillId="0" borderId="28" xfId="0" applyFont="1" applyFill="1" applyBorder="1" applyAlignment="1">
      <alignment horizontal="center" vertical="center" wrapText="1" readingOrder="2"/>
    </xf>
    <xf numFmtId="3" fontId="4" fillId="0" borderId="13" xfId="2" applyNumberFormat="1" applyFont="1" applyFill="1" applyBorder="1" applyAlignment="1">
      <alignment horizontal="center" vertical="center" wrapText="1"/>
    </xf>
    <xf numFmtId="3" fontId="4" fillId="3" borderId="14" xfId="4" applyNumberFormat="1" applyFont="1" applyFill="1" applyBorder="1" applyAlignment="1">
      <alignment horizontal="center" vertical="center" wrapText="1"/>
    </xf>
    <xf numFmtId="3" fontId="4" fillId="0" borderId="14" xfId="4" applyNumberFormat="1" applyFont="1" applyFill="1" applyBorder="1" applyAlignment="1">
      <alignment horizontal="center" vertical="center" wrapText="1"/>
    </xf>
    <xf numFmtId="3" fontId="4" fillId="5" borderId="14" xfId="4" applyNumberFormat="1"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5" borderId="0" xfId="0" applyFont="1" applyFill="1" applyAlignment="1">
      <alignment horizontal="left" vertical="center" indent="1" readingOrder="1"/>
    </xf>
    <xf numFmtId="0" fontId="3" fillId="0" borderId="0" xfId="22" applyNumberFormat="1" applyFont="1" applyAlignment="1"/>
    <xf numFmtId="0" fontId="6" fillId="5" borderId="0" xfId="23" applyNumberFormat="1" applyFont="1" applyFill="1" applyAlignment="1"/>
    <xf numFmtId="0" fontId="3" fillId="5" borderId="0" xfId="23" applyNumberFormat="1" applyFont="1" applyFill="1" applyAlignment="1"/>
    <xf numFmtId="0" fontId="4" fillId="5" borderId="0" xfId="23" applyNumberFormat="1" applyFont="1" applyFill="1" applyAlignment="1"/>
    <xf numFmtId="0" fontId="7" fillId="0" borderId="0" xfId="23" applyNumberFormat="1" applyFont="1" applyAlignment="1"/>
    <xf numFmtId="0" fontId="6" fillId="5" borderId="0" xfId="24" applyNumberFormat="1" applyFont="1" applyFill="1" applyAlignment="1"/>
    <xf numFmtId="0" fontId="3" fillId="5" borderId="0" xfId="24" applyNumberFormat="1" applyFont="1" applyFill="1" applyAlignment="1"/>
    <xf numFmtId="0" fontId="4" fillId="5" borderId="0" xfId="24" applyNumberFormat="1" applyFont="1" applyFill="1" applyAlignment="1"/>
    <xf numFmtId="0" fontId="7" fillId="0" borderId="0" xfId="24" applyNumberFormat="1" applyFont="1" applyAlignment="1"/>
    <xf numFmtId="0" fontId="9" fillId="0" borderId="0" xfId="0" applyFont="1" applyAlignment="1">
      <alignment wrapText="1"/>
    </xf>
    <xf numFmtId="0" fontId="9" fillId="0" borderId="0" xfId="0" applyFont="1" applyAlignment="1"/>
    <xf numFmtId="49" fontId="62" fillId="0" borderId="0" xfId="0" applyNumberFormat="1" applyFont="1" applyAlignment="1">
      <alignment horizontal="right"/>
    </xf>
    <xf numFmtId="49" fontId="62" fillId="0" borderId="0" xfId="0" applyNumberFormat="1" applyFont="1" applyAlignment="1">
      <alignment horizontal="right" wrapText="1"/>
    </xf>
    <xf numFmtId="0" fontId="31" fillId="3" borderId="15" xfId="0" applyFont="1" applyFill="1" applyBorder="1" applyAlignment="1">
      <alignment horizontal="right" vertical="center" wrapText="1" indent="1"/>
    </xf>
    <xf numFmtId="3" fontId="3" fillId="3" borderId="13" xfId="1" applyNumberFormat="1" applyFont="1" applyFill="1" applyBorder="1" applyAlignment="1">
      <alignment horizontal="right" vertical="center" indent="1"/>
    </xf>
    <xf numFmtId="3" fontId="4" fillId="3" borderId="13" xfId="1" applyNumberFormat="1" applyFont="1" applyFill="1" applyBorder="1" applyAlignment="1">
      <alignment horizontal="right" vertical="center" indent="1"/>
    </xf>
    <xf numFmtId="3" fontId="3" fillId="3" borderId="23" xfId="0" applyNumberFormat="1" applyFont="1" applyFill="1" applyBorder="1" applyAlignment="1">
      <alignment horizontal="left" vertical="center" wrapText="1" indent="1"/>
    </xf>
    <xf numFmtId="3" fontId="3" fillId="3" borderId="29" xfId="1" applyNumberFormat="1" applyFont="1" applyFill="1" applyBorder="1" applyAlignment="1">
      <alignment horizontal="right" vertical="center" indent="1"/>
    </xf>
    <xf numFmtId="3" fontId="4" fillId="3" borderId="29" xfId="1" applyNumberFormat="1" applyFont="1" applyFill="1" applyBorder="1" applyAlignment="1">
      <alignment horizontal="right" vertical="center" indent="1"/>
    </xf>
    <xf numFmtId="3" fontId="3" fillId="3" borderId="33" xfId="0" applyNumberFormat="1" applyFont="1" applyFill="1" applyBorder="1" applyAlignment="1">
      <alignment horizontal="left" vertical="center" wrapText="1" indent="1"/>
    </xf>
    <xf numFmtId="3" fontId="3" fillId="5" borderId="24" xfId="0" applyNumberFormat="1" applyFont="1" applyFill="1" applyBorder="1" applyAlignment="1">
      <alignment horizontal="left" vertical="center" wrapText="1" indent="1"/>
    </xf>
    <xf numFmtId="0" fontId="33" fillId="5" borderId="14" xfId="0" applyFont="1" applyFill="1" applyBorder="1" applyAlignment="1">
      <alignment horizontal="left" vertical="center" wrapText="1" indent="1"/>
    </xf>
    <xf numFmtId="0" fontId="31" fillId="5" borderId="11" xfId="0" applyFont="1" applyFill="1" applyBorder="1" applyAlignment="1">
      <alignment horizontal="right" vertical="center" wrapText="1" indent="1"/>
    </xf>
    <xf numFmtId="3" fontId="3" fillId="5" borderId="13" xfId="1" applyNumberFormat="1" applyFont="1" applyFill="1" applyBorder="1" applyAlignment="1">
      <alignment horizontal="right" vertical="center" indent="1"/>
    </xf>
    <xf numFmtId="3" fontId="4" fillId="5" borderId="13" xfId="0" applyNumberFormat="1" applyFont="1" applyFill="1" applyBorder="1" applyAlignment="1">
      <alignment horizontal="right" vertical="center" indent="1"/>
    </xf>
    <xf numFmtId="0" fontId="33" fillId="5" borderId="13" xfId="0" applyFont="1" applyFill="1" applyBorder="1" applyAlignment="1">
      <alignment horizontal="left" vertical="center" wrapText="1" indent="1"/>
    </xf>
    <xf numFmtId="0" fontId="31" fillId="5" borderId="10" xfId="0" applyFont="1" applyFill="1" applyBorder="1" applyAlignment="1">
      <alignment horizontal="left" vertical="center" wrapText="1" indent="1"/>
    </xf>
    <xf numFmtId="0" fontId="33" fillId="3" borderId="13" xfId="0" applyFont="1" applyFill="1" applyBorder="1" applyAlignment="1">
      <alignment horizontal="left" vertical="center" wrapText="1" indent="1"/>
    </xf>
    <xf numFmtId="0" fontId="31" fillId="3" borderId="18" xfId="0" applyFont="1" applyFill="1" applyBorder="1" applyAlignment="1">
      <alignment horizontal="right" vertical="center" wrapText="1" indent="1"/>
    </xf>
    <xf numFmtId="3" fontId="4" fillId="3" borderId="29" xfId="0" applyNumberFormat="1" applyFont="1" applyFill="1" applyBorder="1" applyAlignment="1">
      <alignment horizontal="right" vertical="center" indent="1"/>
    </xf>
    <xf numFmtId="0" fontId="33" fillId="3" borderId="29" xfId="0" applyFont="1" applyFill="1" applyBorder="1" applyAlignment="1">
      <alignment horizontal="left" vertical="center" wrapText="1" indent="1"/>
    </xf>
    <xf numFmtId="3" fontId="3" fillId="0" borderId="27" xfId="2" applyNumberFormat="1" applyFont="1" applyFill="1" applyBorder="1" applyAlignment="1">
      <alignment horizontal="right" vertical="center" indent="1"/>
    </xf>
    <xf numFmtId="3" fontId="3" fillId="0" borderId="27" xfId="1" applyNumberFormat="1" applyFont="1" applyFill="1" applyBorder="1" applyAlignment="1">
      <alignment horizontal="left" vertical="center" wrapText="1" indent="1"/>
    </xf>
    <xf numFmtId="0" fontId="31" fillId="3" borderId="56" xfId="0" applyFont="1" applyFill="1" applyBorder="1" applyAlignment="1">
      <alignment horizontal="right" vertical="center" wrapText="1" indent="1"/>
    </xf>
    <xf numFmtId="3" fontId="3" fillId="3" borderId="53" xfId="2" applyNumberFormat="1" applyFont="1" applyFill="1" applyBorder="1" applyAlignment="1">
      <alignment horizontal="right" vertical="center" indent="1"/>
    </xf>
    <xf numFmtId="3" fontId="4" fillId="3" borderId="53" xfId="1" applyNumberFormat="1" applyFont="1" applyFill="1" applyBorder="1" applyAlignment="1">
      <alignment horizontal="right" vertical="center" indent="1"/>
    </xf>
    <xf numFmtId="3" fontId="3" fillId="3" borderId="53" xfId="1" applyNumberFormat="1" applyFont="1" applyFill="1" applyBorder="1" applyAlignment="1">
      <alignment horizontal="left" vertical="center" wrapText="1" indent="1"/>
    </xf>
    <xf numFmtId="3" fontId="3" fillId="0" borderId="10" xfId="1" applyNumberFormat="1" applyFont="1" applyFill="1" applyBorder="1" applyAlignment="1">
      <alignment horizontal="left" vertical="center" wrapText="1" indent="1"/>
    </xf>
    <xf numFmtId="3" fontId="3" fillId="3" borderId="13" xfId="1" applyNumberFormat="1" applyFont="1" applyFill="1" applyBorder="1" applyAlignment="1">
      <alignment horizontal="left" vertical="center" wrapText="1" indent="1"/>
    </xf>
    <xf numFmtId="3" fontId="3" fillId="3" borderId="25" xfId="1" applyNumberFormat="1" applyFont="1" applyFill="1" applyBorder="1" applyAlignment="1">
      <alignment horizontal="left" vertical="center" wrapText="1" indent="1"/>
    </xf>
    <xf numFmtId="3" fontId="4" fillId="5" borderId="10" xfId="1" applyNumberFormat="1" applyFont="1" applyFill="1" applyBorder="1" applyAlignment="1">
      <alignment horizontal="left" vertical="center" wrapText="1" indent="1"/>
    </xf>
    <xf numFmtId="3" fontId="4" fillId="0" borderId="10" xfId="2" applyNumberFormat="1" applyFont="1" applyFill="1" applyBorder="1" applyAlignment="1">
      <alignment horizontal="right" vertical="center" indent="1"/>
    </xf>
    <xf numFmtId="167" fontId="3" fillId="5" borderId="14" xfId="1" applyNumberFormat="1" applyFont="1" applyFill="1" applyBorder="1" applyAlignment="1">
      <alignment horizontal="right" vertical="center" indent="1"/>
    </xf>
    <xf numFmtId="3" fontId="3" fillId="3" borderId="53" xfId="0" applyNumberFormat="1" applyFont="1" applyFill="1" applyBorder="1" applyAlignment="1">
      <alignment horizontal="right" vertical="center" indent="1"/>
    </xf>
    <xf numFmtId="3" fontId="4" fillId="3" borderId="53" xfId="0" applyNumberFormat="1" applyFont="1" applyFill="1" applyBorder="1" applyAlignment="1">
      <alignment horizontal="right" vertical="center" indent="1"/>
    </xf>
    <xf numFmtId="3" fontId="4" fillId="0" borderId="10" xfId="1" applyNumberFormat="1" applyFont="1" applyFill="1" applyBorder="1" applyAlignment="1">
      <alignment horizontal="left" vertical="center" wrapText="1" indent="1"/>
    </xf>
    <xf numFmtId="3" fontId="4" fillId="0" borderId="10" xfId="3" applyNumberFormat="1" applyFont="1" applyFill="1" applyBorder="1" applyAlignment="1">
      <alignment horizontal="left" vertical="center" wrapText="1" indent="1"/>
    </xf>
    <xf numFmtId="3" fontId="3" fillId="3" borderId="13" xfId="3" applyNumberFormat="1" applyFont="1" applyFill="1" applyBorder="1" applyAlignment="1">
      <alignment horizontal="right" vertical="center" indent="1"/>
    </xf>
    <xf numFmtId="3" fontId="4" fillId="3" borderId="13" xfId="3" applyNumberFormat="1" applyFont="1" applyFill="1" applyBorder="1" applyAlignment="1">
      <alignment horizontal="right" vertical="center" indent="1"/>
    </xf>
    <xf numFmtId="3" fontId="3" fillId="3" borderId="27" xfId="0" applyNumberFormat="1" applyFont="1" applyFill="1" applyBorder="1" applyAlignment="1">
      <alignment horizontal="left" vertical="center" wrapText="1" indent="1"/>
    </xf>
    <xf numFmtId="3" fontId="3" fillId="3" borderId="29" xfId="3" applyNumberFormat="1" applyFont="1" applyFill="1" applyBorder="1" applyAlignment="1">
      <alignment horizontal="right" vertical="center" indent="1"/>
    </xf>
    <xf numFmtId="3" fontId="4" fillId="3" borderId="29" xfId="3" applyNumberFormat="1" applyFont="1" applyFill="1" applyBorder="1" applyAlignment="1">
      <alignment horizontal="right" vertical="center" indent="1"/>
    </xf>
    <xf numFmtId="3" fontId="3" fillId="3" borderId="54" xfId="0" applyNumberFormat="1" applyFont="1" applyFill="1" applyBorder="1" applyAlignment="1">
      <alignment horizontal="left" vertical="center" wrapText="1" indent="1"/>
    </xf>
    <xf numFmtId="3" fontId="3" fillId="5" borderId="14" xfId="3" applyNumberFormat="1" applyFont="1" applyFill="1" applyBorder="1" applyAlignment="1">
      <alignment horizontal="right" vertical="center" indent="1"/>
    </xf>
    <xf numFmtId="3" fontId="4" fillId="5" borderId="14" xfId="3" applyNumberFormat="1" applyFont="1" applyFill="1" applyBorder="1" applyAlignment="1">
      <alignment horizontal="right" vertical="center" indent="1"/>
    </xf>
    <xf numFmtId="3" fontId="3" fillId="5" borderId="14" xfId="0" applyNumberFormat="1" applyFont="1" applyFill="1" applyBorder="1" applyAlignment="1">
      <alignment horizontal="left" vertical="center" wrapText="1" indent="1"/>
    </xf>
    <xf numFmtId="3" fontId="4" fillId="5" borderId="10" xfId="0" applyNumberFormat="1" applyFont="1" applyFill="1" applyBorder="1" applyAlignment="1">
      <alignment horizontal="left" vertical="center" wrapText="1" indent="1"/>
    </xf>
    <xf numFmtId="3" fontId="3" fillId="3" borderId="25" xfId="0" applyNumberFormat="1" applyFont="1" applyFill="1" applyBorder="1" applyAlignment="1">
      <alignment horizontal="left" vertical="center" wrapText="1" indent="1"/>
    </xf>
    <xf numFmtId="0" fontId="31" fillId="3" borderId="76" xfId="0" applyFont="1" applyFill="1" applyBorder="1" applyAlignment="1">
      <alignment horizontal="right" vertical="center" wrapText="1" indent="1"/>
    </xf>
    <xf numFmtId="3" fontId="4" fillId="3" borderId="47" xfId="3" applyNumberFormat="1" applyFont="1" applyFill="1" applyBorder="1" applyAlignment="1">
      <alignment horizontal="right" vertical="center" indent="1"/>
    </xf>
    <xf numFmtId="3" fontId="4" fillId="3" borderId="47" xfId="0" applyNumberFormat="1" applyFont="1" applyFill="1" applyBorder="1" applyAlignment="1">
      <alignment horizontal="right" vertical="center" indent="1"/>
    </xf>
    <xf numFmtId="0" fontId="4" fillId="3" borderId="47" xfId="0" applyFont="1" applyFill="1" applyBorder="1" applyAlignment="1">
      <alignment horizontal="left" vertical="center" wrapText="1" indent="1"/>
    </xf>
    <xf numFmtId="3" fontId="3" fillId="3" borderId="10" xfId="4" applyNumberFormat="1" applyFont="1" applyFill="1" applyBorder="1" applyAlignment="1">
      <alignment horizontal="left" vertical="center" wrapText="1" indent="1"/>
    </xf>
    <xf numFmtId="3" fontId="3" fillId="3" borderId="29" xfId="4" applyNumberFormat="1" applyFont="1" applyFill="1" applyBorder="1" applyAlignment="1">
      <alignment horizontal="right" vertical="center" indent="1"/>
    </xf>
    <xf numFmtId="3" fontId="4" fillId="3" borderId="54" xfId="0" applyNumberFormat="1" applyFont="1" applyFill="1" applyBorder="1" applyAlignment="1">
      <alignment horizontal="right" vertical="center" indent="1"/>
    </xf>
    <xf numFmtId="3" fontId="3" fillId="3" borderId="29" xfId="4" applyNumberFormat="1" applyFont="1" applyFill="1" applyBorder="1" applyAlignment="1">
      <alignment horizontal="left" vertical="center" wrapText="1" indent="1"/>
    </xf>
    <xf numFmtId="3" fontId="4" fillId="5" borderId="17" xfId="0" applyNumberFormat="1" applyFont="1" applyFill="1" applyBorder="1" applyAlignment="1">
      <alignment horizontal="right" vertical="center" indent="1"/>
    </xf>
    <xf numFmtId="0" fontId="31" fillId="0" borderId="17" xfId="0" applyFont="1" applyFill="1" applyBorder="1" applyAlignment="1">
      <alignment horizontal="right" vertical="center" wrapText="1" indent="1"/>
    </xf>
    <xf numFmtId="3" fontId="4" fillId="0" borderId="10" xfId="4" applyNumberFormat="1" applyFont="1" applyFill="1" applyBorder="1" applyAlignment="1">
      <alignment horizontal="right" vertical="center" indent="1"/>
    </xf>
    <xf numFmtId="3" fontId="4" fillId="0" borderId="10" xfId="0" applyNumberFormat="1" applyFont="1" applyFill="1" applyBorder="1" applyAlignment="1">
      <alignment horizontal="right" vertical="center" indent="1"/>
    </xf>
    <xf numFmtId="0" fontId="4" fillId="0" borderId="10" xfId="0" applyFont="1" applyFill="1" applyBorder="1" applyAlignment="1">
      <alignment horizontal="right" vertical="center" indent="1"/>
    </xf>
    <xf numFmtId="3" fontId="4" fillId="0" borderId="10" xfId="4" applyNumberFormat="1" applyFont="1" applyFill="1" applyBorder="1" applyAlignment="1">
      <alignment horizontal="left" vertical="center" wrapText="1" indent="1"/>
    </xf>
    <xf numFmtId="3" fontId="4" fillId="3" borderId="29" xfId="4" applyNumberFormat="1" applyFont="1" applyFill="1" applyBorder="1" applyAlignment="1">
      <alignment horizontal="right" vertical="center" indent="1"/>
    </xf>
    <xf numFmtId="0" fontId="4" fillId="0" borderId="0" xfId="22" applyNumberFormat="1" applyFont="1" applyFill="1" applyAlignment="1">
      <alignment vertical="center"/>
    </xf>
    <xf numFmtId="3" fontId="3" fillId="0" borderId="0" xfId="0" applyNumberFormat="1" applyFont="1" applyAlignment="1">
      <alignment vertical="center" wrapText="1"/>
    </xf>
    <xf numFmtId="167" fontId="3" fillId="0" borderId="0" xfId="0" applyNumberFormat="1" applyFont="1" applyAlignment="1">
      <alignment vertical="center" wrapText="1"/>
    </xf>
    <xf numFmtId="167" fontId="11" fillId="0" borderId="0" xfId="0" applyNumberFormat="1" applyFont="1" applyAlignment="1">
      <alignment vertical="center"/>
    </xf>
    <xf numFmtId="0" fontId="54" fillId="0" borderId="0" xfId="18" applyFont="1" applyAlignment="1">
      <alignment horizontal="center" readingOrder="2"/>
    </xf>
    <xf numFmtId="0" fontId="65" fillId="0" borderId="0" xfId="18" applyFont="1" applyAlignment="1">
      <alignment horizontal="center" readingOrder="2"/>
    </xf>
    <xf numFmtId="0" fontId="84" fillId="5" borderId="0" xfId="0" applyFont="1" applyFill="1" applyAlignment="1">
      <alignment horizontal="center" vertical="center"/>
    </xf>
    <xf numFmtId="0" fontId="85" fillId="5" borderId="0" xfId="0" applyFont="1" applyFill="1" applyAlignment="1">
      <alignment vertical="center"/>
    </xf>
    <xf numFmtId="0" fontId="86" fillId="5" borderId="0" xfId="0" applyFont="1" applyFill="1" applyAlignment="1">
      <alignment horizontal="center" vertical="center"/>
    </xf>
    <xf numFmtId="0" fontId="84" fillId="5" borderId="0" xfId="18" applyFont="1" applyFill="1" applyAlignment="1">
      <alignment horizontal="center" vertical="center"/>
    </xf>
    <xf numFmtId="0" fontId="85" fillId="5" borderId="0" xfId="18" applyFont="1" applyFill="1" applyAlignment="1">
      <alignment vertical="center"/>
    </xf>
    <xf numFmtId="0" fontId="87" fillId="5" borderId="0" xfId="18" applyFont="1" applyFill="1" applyAlignment="1">
      <alignment horizontal="center" vertical="center"/>
    </xf>
    <xf numFmtId="0" fontId="88" fillId="5" borderId="75" xfId="18" applyFont="1" applyFill="1" applyBorder="1" applyAlignment="1"/>
    <xf numFmtId="0" fontId="89" fillId="5" borderId="0" xfId="18" applyFont="1" applyFill="1" applyAlignment="1">
      <alignment horizontal="center" vertical="center"/>
    </xf>
    <xf numFmtId="0" fontId="90" fillId="0" borderId="0" xfId="18" applyFont="1" applyBorder="1" applyAlignment="1">
      <alignment horizontal="center" vertical="center" wrapText="1" readingOrder="2"/>
    </xf>
    <xf numFmtId="0" fontId="33" fillId="5" borderId="0" xfId="18" applyFont="1" applyFill="1" applyAlignment="1">
      <alignment horizontal="left" vertical="center" wrapText="1" indent="1"/>
    </xf>
    <xf numFmtId="0" fontId="4" fillId="0" borderId="0" xfId="23" applyNumberFormat="1" applyFont="1" applyFill="1" applyAlignment="1">
      <alignment vertical="center"/>
    </xf>
    <xf numFmtId="0" fontId="3" fillId="0" borderId="0" xfId="23" applyNumberFormat="1" applyFont="1" applyFill="1" applyAlignment="1">
      <alignment vertical="center"/>
    </xf>
    <xf numFmtId="3" fontId="4" fillId="5" borderId="10" xfId="4" applyNumberFormat="1" applyFont="1" applyFill="1" applyBorder="1" applyAlignment="1">
      <alignment horizontal="left" vertical="center" indent="1" readingOrder="2"/>
    </xf>
    <xf numFmtId="3" fontId="4" fillId="5" borderId="10" xfId="1" applyNumberFormat="1" applyFont="1" applyFill="1" applyBorder="1" applyAlignment="1">
      <alignment horizontal="left" vertical="center" indent="1"/>
    </xf>
    <xf numFmtId="164" fontId="3" fillId="0" borderId="19" xfId="19" applyNumberFormat="1" applyBorder="1" applyAlignment="1">
      <alignment horizontal="right" vertical="center" indent="1" readingOrder="1"/>
    </xf>
    <xf numFmtId="164" fontId="3" fillId="3" borderId="20" xfId="19" applyNumberFormat="1" applyFill="1" applyBorder="1" applyAlignment="1">
      <alignment horizontal="right" vertical="center" indent="1" readingOrder="1"/>
    </xf>
    <xf numFmtId="164" fontId="3" fillId="0" borderId="20" xfId="19" applyNumberFormat="1" applyBorder="1" applyAlignment="1">
      <alignment horizontal="right" vertical="center" indent="1" readingOrder="1"/>
    </xf>
    <xf numFmtId="164" fontId="3" fillId="0" borderId="26" xfId="19" applyNumberFormat="1" applyBorder="1" applyAlignment="1">
      <alignment horizontal="right" vertical="center" indent="1" readingOrder="1"/>
    </xf>
    <xf numFmtId="164" fontId="3" fillId="5" borderId="52" xfId="19" applyNumberFormat="1" applyFill="1" applyBorder="1" applyAlignment="1">
      <alignment horizontal="right" vertical="center" indent="1" readingOrder="1"/>
    </xf>
    <xf numFmtId="164" fontId="3" fillId="3" borderId="49" xfId="19" applyNumberFormat="1" applyFill="1" applyBorder="1" applyAlignment="1">
      <alignment horizontal="right" vertical="center" indent="1" readingOrder="1"/>
    </xf>
    <xf numFmtId="164" fontId="3" fillId="5" borderId="49" xfId="19" applyNumberFormat="1" applyFill="1" applyBorder="1" applyAlignment="1">
      <alignment horizontal="right" vertical="center" indent="1" readingOrder="1"/>
    </xf>
    <xf numFmtId="3" fontId="4" fillId="3" borderId="47" xfId="1" applyNumberFormat="1" applyFont="1" applyFill="1" applyBorder="1" applyAlignment="1">
      <alignment horizontal="right" vertical="center" indent="1"/>
    </xf>
    <xf numFmtId="3" fontId="4" fillId="5" borderId="77" xfId="37" applyNumberFormat="1" applyFont="1" applyFill="1" applyBorder="1" applyAlignment="1">
      <alignment horizontal="right" vertical="center" indent="1"/>
    </xf>
    <xf numFmtId="3" fontId="3" fillId="5" borderId="77" xfId="37" applyNumberFormat="1" applyFont="1" applyFill="1" applyBorder="1" applyAlignment="1">
      <alignment horizontal="right" vertical="center" indent="1"/>
    </xf>
    <xf numFmtId="3" fontId="3" fillId="3" borderId="10" xfId="4" applyNumberFormat="1" applyFont="1" applyFill="1" applyBorder="1" applyAlignment="1">
      <alignment horizontal="right" vertical="center" indent="1"/>
    </xf>
    <xf numFmtId="0" fontId="31" fillId="5" borderId="16" xfId="0" applyFont="1" applyFill="1" applyBorder="1" applyAlignment="1">
      <alignment horizontal="right" vertical="center" wrapText="1" indent="1"/>
    </xf>
    <xf numFmtId="3" fontId="3" fillId="5" borderId="25" xfId="4" applyNumberFormat="1" applyFont="1" applyFill="1" applyBorder="1" applyAlignment="1">
      <alignment horizontal="right" vertical="center" indent="1"/>
    </xf>
    <xf numFmtId="3" fontId="4" fillId="5" borderId="25" xfId="0" applyNumberFormat="1" applyFont="1" applyFill="1" applyBorder="1" applyAlignment="1">
      <alignment horizontal="right" vertical="center" indent="1"/>
    </xf>
    <xf numFmtId="3" fontId="3" fillId="5" borderId="25" xfId="4" applyNumberFormat="1" applyFont="1" applyFill="1" applyBorder="1" applyAlignment="1">
      <alignment horizontal="left" vertical="center" wrapText="1" indent="1"/>
    </xf>
    <xf numFmtId="0" fontId="4" fillId="5" borderId="10" xfId="4" applyNumberFormat="1" applyFont="1" applyFill="1" applyBorder="1" applyAlignment="1">
      <alignment horizontal="right" vertical="center" indent="1"/>
    </xf>
    <xf numFmtId="164" fontId="4" fillId="5" borderId="10" xfId="4" applyNumberFormat="1" applyFont="1" applyFill="1" applyBorder="1" applyAlignment="1">
      <alignment horizontal="right" vertical="center" indent="1"/>
    </xf>
    <xf numFmtId="3" fontId="4" fillId="5" borderId="30" xfId="4" applyNumberFormat="1" applyFont="1" applyFill="1" applyBorder="1" applyAlignment="1">
      <alignment horizontal="left" vertical="center" wrapText="1"/>
    </xf>
    <xf numFmtId="0" fontId="33" fillId="5" borderId="16" xfId="0" applyFont="1" applyFill="1" applyBorder="1" applyAlignment="1">
      <alignment horizontal="left" vertical="center" wrapText="1" indent="1"/>
    </xf>
    <xf numFmtId="164" fontId="3" fillId="5" borderId="25" xfId="4" applyNumberFormat="1" applyFont="1" applyFill="1" applyBorder="1" applyAlignment="1">
      <alignment horizontal="right" vertical="center" indent="1"/>
    </xf>
    <xf numFmtId="3" fontId="3" fillId="5" borderId="25" xfId="4" applyNumberFormat="1" applyFont="1" applyFill="1" applyBorder="1" applyAlignment="1">
      <alignment horizontal="right" vertical="center" wrapText="1"/>
    </xf>
    <xf numFmtId="3" fontId="4" fillId="5" borderId="30" xfId="4" applyNumberFormat="1" applyFont="1" applyFill="1" applyBorder="1" applyAlignment="1">
      <alignment horizontal="right" vertical="center" indent="1"/>
    </xf>
    <xf numFmtId="166" fontId="3" fillId="3" borderId="78" xfId="2" applyNumberFormat="1" applyFont="1" applyFill="1" applyBorder="1" applyAlignment="1">
      <alignment horizontal="right" vertical="center" indent="1" readingOrder="1"/>
    </xf>
    <xf numFmtId="4" fontId="3" fillId="0" borderId="0" xfId="18" applyNumberFormat="1"/>
    <xf numFmtId="0" fontId="0" fillId="6" borderId="0" xfId="0" applyFill="1" applyAlignment="1">
      <alignment vertical="center"/>
    </xf>
    <xf numFmtId="0" fontId="61" fillId="6" borderId="0" xfId="0" applyFont="1" applyFill="1" applyAlignment="1">
      <alignment vertical="center"/>
    </xf>
    <xf numFmtId="0" fontId="61" fillId="6" borderId="0" xfId="22" applyNumberFormat="1" applyFont="1" applyFill="1" applyAlignment="1">
      <alignment vertical="center"/>
    </xf>
    <xf numFmtId="0" fontId="61" fillId="0" borderId="0" xfId="22" applyNumberFormat="1" applyFont="1" applyAlignment="1">
      <alignment vertical="center"/>
    </xf>
    <xf numFmtId="0" fontId="63" fillId="0" borderId="0" xfId="22" applyNumberFormat="1" applyFont="1" applyAlignment="1">
      <alignment vertical="center"/>
    </xf>
    <xf numFmtId="3" fontId="63" fillId="0" borderId="0" xfId="22" applyNumberFormat="1" applyFont="1" applyAlignment="1">
      <alignment vertical="center"/>
    </xf>
    <xf numFmtId="0" fontId="63" fillId="6" borderId="0" xfId="22" applyNumberFormat="1" applyFont="1" applyFill="1" applyAlignment="1">
      <alignment vertical="center"/>
    </xf>
    <xf numFmtId="3" fontId="63" fillId="6" borderId="0" xfId="22" applyNumberFormat="1" applyFont="1" applyFill="1" applyAlignment="1">
      <alignment vertical="center"/>
    </xf>
    <xf numFmtId="167" fontId="63" fillId="5" borderId="13" xfId="2" applyNumberFormat="1" applyFont="1" applyFill="1" applyBorder="1" applyAlignment="1">
      <alignment horizontal="right" vertical="center" indent="1"/>
    </xf>
    <xf numFmtId="9" fontId="3" fillId="0" borderId="0" xfId="27" applyFont="1" applyAlignment="1">
      <alignment vertical="center"/>
    </xf>
    <xf numFmtId="169" fontId="3" fillId="0" borderId="0" xfId="27" applyNumberFormat="1" applyFont="1" applyAlignment="1">
      <alignment vertical="center"/>
    </xf>
    <xf numFmtId="10" fontId="3" fillId="0" borderId="0" xfId="27" applyNumberFormat="1" applyFont="1" applyAlignment="1">
      <alignment vertical="center"/>
    </xf>
    <xf numFmtId="166" fontId="4" fillId="5" borderId="10" xfId="4" applyNumberFormat="1" applyFont="1" applyFill="1" applyBorder="1" applyAlignment="1">
      <alignment horizontal="right" vertical="center" indent="1"/>
    </xf>
    <xf numFmtId="164" fontId="1" fillId="0" borderId="50" xfId="19" applyNumberFormat="1" applyFont="1" applyBorder="1" applyAlignment="1">
      <alignment horizontal="right" vertical="center" indent="1" readingOrder="1"/>
    </xf>
    <xf numFmtId="164" fontId="1" fillId="0" borderId="19" xfId="19" applyNumberFormat="1" applyFont="1" applyBorder="1" applyAlignment="1">
      <alignment horizontal="right" vertical="center" indent="1" readingOrder="1"/>
    </xf>
    <xf numFmtId="164" fontId="1" fillId="3" borderId="48" xfId="19" applyNumberFormat="1" applyFont="1" applyFill="1" applyBorder="1" applyAlignment="1">
      <alignment horizontal="right" vertical="center" indent="1" readingOrder="1"/>
    </xf>
    <xf numFmtId="164" fontId="1" fillId="3" borderId="20" xfId="19" applyNumberFormat="1" applyFont="1" applyFill="1" applyBorder="1" applyAlignment="1">
      <alignment horizontal="right" vertical="center" indent="1" readingOrder="1"/>
    </xf>
    <xf numFmtId="164" fontId="1" fillId="0" borderId="48" xfId="19" applyNumberFormat="1" applyFont="1" applyBorder="1" applyAlignment="1">
      <alignment horizontal="right" vertical="center" indent="1" readingOrder="1"/>
    </xf>
    <xf numFmtId="164" fontId="1" fillId="0" borderId="20" xfId="19" applyNumberFormat="1" applyFont="1" applyBorder="1" applyAlignment="1">
      <alignment horizontal="right" vertical="center" indent="1" readingOrder="1"/>
    </xf>
    <xf numFmtId="164" fontId="1" fillId="0" borderId="51" xfId="19" applyNumberFormat="1" applyFont="1" applyBorder="1" applyAlignment="1">
      <alignment horizontal="right" vertical="center" indent="1" readingOrder="1"/>
    </xf>
    <xf numFmtId="164" fontId="1" fillId="0" borderId="26" xfId="19" applyNumberFormat="1" applyFont="1" applyBorder="1" applyAlignment="1">
      <alignment horizontal="right" vertical="center" indent="1" readingOrder="1"/>
    </xf>
    <xf numFmtId="3" fontId="1" fillId="0" borderId="13" xfId="4" applyNumberFormat="1" applyFont="1" applyFill="1" applyBorder="1" applyAlignment="1">
      <alignment horizontal="right" vertical="center" indent="1"/>
    </xf>
    <xf numFmtId="3" fontId="1" fillId="3" borderId="14" xfId="4" applyNumberFormat="1" applyFont="1" applyFill="1" applyBorder="1" applyAlignment="1">
      <alignment horizontal="right" vertical="center" indent="1"/>
    </xf>
    <xf numFmtId="3" fontId="1" fillId="0" borderId="29" xfId="4" applyNumberFormat="1" applyFont="1" applyFill="1" applyBorder="1" applyAlignment="1">
      <alignment horizontal="right" vertical="center" indent="1"/>
    </xf>
    <xf numFmtId="3" fontId="3" fillId="5" borderId="13" xfId="4" applyNumberFormat="1" applyFont="1" applyFill="1" applyBorder="1" applyAlignment="1">
      <alignment horizontal="right" vertical="center" indent="1"/>
    </xf>
    <xf numFmtId="3" fontId="3" fillId="5" borderId="13" xfId="4" applyNumberFormat="1" applyFont="1" applyFill="1" applyBorder="1" applyAlignment="1">
      <alignment horizontal="left" vertical="center" wrapText="1" indent="1"/>
    </xf>
    <xf numFmtId="0" fontId="31" fillId="3" borderId="8" xfId="0" applyFont="1" applyFill="1" applyBorder="1" applyAlignment="1">
      <alignment horizontal="right" vertical="center" wrapText="1" indent="1"/>
    </xf>
    <xf numFmtId="3" fontId="4" fillId="3" borderId="8" xfId="4" applyNumberFormat="1" applyFont="1" applyFill="1" applyBorder="1" applyAlignment="1">
      <alignment horizontal="right" vertical="center" indent="1"/>
    </xf>
    <xf numFmtId="3" fontId="4" fillId="3" borderId="8" xfId="0" applyNumberFormat="1" applyFont="1" applyFill="1" applyBorder="1" applyAlignment="1">
      <alignment horizontal="right" vertical="center" indent="1"/>
    </xf>
    <xf numFmtId="3" fontId="4" fillId="3" borderId="17" xfId="4" applyNumberFormat="1" applyFont="1" applyFill="1" applyBorder="1" applyAlignment="1">
      <alignment horizontal="left" vertical="center" wrapText="1" indent="1"/>
    </xf>
    <xf numFmtId="0" fontId="29" fillId="0" borderId="0" xfId="41" applyFont="1" applyAlignment="1">
      <alignment vertical="center" wrapText="1"/>
    </xf>
    <xf numFmtId="0" fontId="29" fillId="0" borderId="0" xfId="41" applyFont="1" applyAlignment="1">
      <alignment vertical="center"/>
    </xf>
    <xf numFmtId="0" fontId="8" fillId="0" borderId="0" xfId="41" applyFont="1" applyAlignment="1">
      <alignment vertical="center" wrapText="1"/>
    </xf>
    <xf numFmtId="0" fontId="8" fillId="0" borderId="0" xfId="41" applyFont="1" applyAlignment="1">
      <alignment vertical="center"/>
    </xf>
    <xf numFmtId="0" fontId="6" fillId="5" borderId="0" xfId="41" applyFont="1" applyFill="1" applyAlignment="1">
      <alignment wrapText="1" readingOrder="2"/>
    </xf>
    <xf numFmtId="0" fontId="4" fillId="5" borderId="0" xfId="41" applyFont="1" applyFill="1" applyAlignment="1">
      <alignment wrapText="1"/>
    </xf>
    <xf numFmtId="0" fontId="9" fillId="0" borderId="0" xfId="41" applyFont="1" applyAlignment="1">
      <alignment wrapText="1"/>
    </xf>
    <xf numFmtId="0" fontId="9" fillId="0" borderId="0" xfId="41" applyFont="1" applyAlignment="1"/>
    <xf numFmtId="0" fontId="1" fillId="0" borderId="0" xfId="41" applyFont="1" applyAlignment="1">
      <alignment wrapText="1"/>
    </xf>
    <xf numFmtId="0" fontId="1" fillId="0" borderId="0" xfId="41" applyFont="1" applyAlignment="1"/>
    <xf numFmtId="0" fontId="37" fillId="4" borderId="29" xfId="41" applyFont="1" applyFill="1" applyBorder="1" applyAlignment="1">
      <alignment horizontal="center" vertical="center" wrapText="1"/>
    </xf>
    <xf numFmtId="0" fontId="1" fillId="0" borderId="0" xfId="41" applyFont="1" applyAlignment="1">
      <alignment vertical="center" wrapText="1"/>
    </xf>
    <xf numFmtId="0" fontId="1" fillId="0" borderId="0" xfId="41" applyFont="1" applyAlignment="1">
      <alignment vertical="center"/>
    </xf>
    <xf numFmtId="0" fontId="1" fillId="4" borderId="29" xfId="41" applyFont="1" applyFill="1" applyBorder="1" applyAlignment="1">
      <alignment horizontal="center" vertical="center" wrapText="1"/>
    </xf>
    <xf numFmtId="0" fontId="31" fillId="5" borderId="15" xfId="41" applyFont="1" applyFill="1" applyBorder="1" applyAlignment="1">
      <alignment horizontal="right" vertical="center" wrapText="1" indent="1"/>
    </xf>
    <xf numFmtId="3" fontId="1" fillId="5" borderId="27" xfId="42" applyNumberFormat="1" applyFont="1" applyFill="1" applyBorder="1" applyAlignment="1">
      <alignment horizontal="right" vertical="center" indent="1"/>
    </xf>
    <xf numFmtId="3" fontId="4" fillId="5" borderId="27" xfId="42" applyNumberFormat="1" applyFont="1" applyFill="1" applyBorder="1" applyAlignment="1">
      <alignment horizontal="right" vertical="center" indent="1"/>
    </xf>
    <xf numFmtId="3" fontId="4" fillId="5" borderId="27" xfId="41" applyNumberFormat="1" applyFont="1" applyFill="1" applyBorder="1" applyAlignment="1">
      <alignment horizontal="right" vertical="center" indent="1"/>
    </xf>
    <xf numFmtId="3" fontId="1" fillId="5" borderId="27" xfId="42" applyNumberFormat="1" applyFont="1" applyFill="1" applyBorder="1" applyAlignment="1">
      <alignment horizontal="left" vertical="center" wrapText="1" indent="1"/>
    </xf>
    <xf numFmtId="0" fontId="31" fillId="3" borderId="11" xfId="41" applyFont="1" applyFill="1" applyBorder="1" applyAlignment="1">
      <alignment horizontal="right" vertical="center" wrapText="1" indent="1"/>
    </xf>
    <xf numFmtId="3" fontId="1" fillId="3" borderId="13" xfId="42" applyNumberFormat="1" applyFont="1" applyFill="1" applyBorder="1" applyAlignment="1">
      <alignment horizontal="right" vertical="center" indent="1"/>
    </xf>
    <xf numFmtId="3" fontId="4" fillId="3" borderId="13" xfId="42" applyNumberFormat="1" applyFont="1" applyFill="1" applyBorder="1" applyAlignment="1">
      <alignment horizontal="right" vertical="center" indent="1"/>
    </xf>
    <xf numFmtId="3" fontId="4" fillId="3" borderId="13" xfId="41" applyNumberFormat="1" applyFont="1" applyFill="1" applyBorder="1" applyAlignment="1">
      <alignment horizontal="right" vertical="center" indent="1"/>
    </xf>
    <xf numFmtId="3" fontId="1" fillId="3" borderId="13" xfId="42" applyNumberFormat="1" applyFont="1" applyFill="1" applyBorder="1" applyAlignment="1">
      <alignment horizontal="left" vertical="center" wrapText="1" indent="1"/>
    </xf>
    <xf numFmtId="0" fontId="31" fillId="5" borderId="12" xfId="41" applyFont="1" applyFill="1" applyBorder="1" applyAlignment="1">
      <alignment horizontal="right" vertical="center" wrapText="1" indent="1"/>
    </xf>
    <xf numFmtId="3" fontId="1" fillId="5" borderId="14" xfId="42" applyNumberFormat="1" applyFont="1" applyFill="1" applyBorder="1" applyAlignment="1">
      <alignment horizontal="right" vertical="center" indent="1"/>
    </xf>
    <xf numFmtId="3" fontId="4" fillId="5" borderId="14" xfId="42" applyNumberFormat="1" applyFont="1" applyFill="1" applyBorder="1" applyAlignment="1">
      <alignment horizontal="right" vertical="center" indent="1"/>
    </xf>
    <xf numFmtId="3" fontId="4" fillId="5" borderId="14" xfId="41" applyNumberFormat="1" applyFont="1" applyFill="1" applyBorder="1" applyAlignment="1">
      <alignment horizontal="right" vertical="center" indent="1"/>
    </xf>
    <xf numFmtId="3" fontId="1" fillId="5" borderId="14" xfId="42" applyNumberFormat="1" applyFont="1" applyFill="1" applyBorder="1" applyAlignment="1">
      <alignment horizontal="left" vertical="center" wrapText="1" indent="1"/>
    </xf>
    <xf numFmtId="0" fontId="31" fillId="5" borderId="16" xfId="41" applyFont="1" applyFill="1" applyBorder="1" applyAlignment="1">
      <alignment horizontal="right" vertical="center" wrapText="1" indent="1"/>
    </xf>
    <xf numFmtId="3" fontId="1" fillId="5" borderId="25" xfId="42" applyNumberFormat="1" applyFont="1" applyFill="1" applyBorder="1" applyAlignment="1">
      <alignment horizontal="right" vertical="center" indent="1"/>
    </xf>
    <xf numFmtId="3" fontId="4" fillId="5" borderId="25" xfId="42" applyNumberFormat="1" applyFont="1" applyFill="1" applyBorder="1" applyAlignment="1">
      <alignment horizontal="right" vertical="center" indent="1"/>
    </xf>
    <xf numFmtId="3" fontId="4" fillId="5" borderId="25" xfId="41" applyNumberFormat="1" applyFont="1" applyFill="1" applyBorder="1" applyAlignment="1">
      <alignment horizontal="right" vertical="center" indent="1"/>
    </xf>
    <xf numFmtId="3" fontId="1" fillId="5" borderId="25" xfId="42" applyNumberFormat="1" applyFont="1" applyFill="1" applyBorder="1" applyAlignment="1">
      <alignment horizontal="left" vertical="center" wrapText="1" indent="1"/>
    </xf>
    <xf numFmtId="0" fontId="31" fillId="3" borderId="18" xfId="41" applyFont="1" applyFill="1" applyBorder="1" applyAlignment="1">
      <alignment horizontal="right" vertical="center" wrapText="1" indent="1"/>
    </xf>
    <xf numFmtId="3" fontId="1" fillId="3" borderId="29" xfId="42" applyNumberFormat="1" applyFont="1" applyFill="1" applyBorder="1" applyAlignment="1">
      <alignment horizontal="right" vertical="center" indent="1"/>
    </xf>
    <xf numFmtId="3" fontId="4" fillId="3" borderId="29" xfId="42" applyNumberFormat="1" applyFont="1" applyFill="1" applyBorder="1" applyAlignment="1">
      <alignment horizontal="right" vertical="center" indent="1"/>
    </xf>
    <xf numFmtId="3" fontId="4" fillId="3" borderId="29" xfId="41" applyNumberFormat="1" applyFont="1" applyFill="1" applyBorder="1" applyAlignment="1">
      <alignment horizontal="right" vertical="center" indent="1"/>
    </xf>
    <xf numFmtId="3" fontId="1" fillId="3" borderId="29" xfId="42" applyNumberFormat="1" applyFont="1" applyFill="1" applyBorder="1" applyAlignment="1">
      <alignment horizontal="left" vertical="center" wrapText="1" indent="1"/>
    </xf>
    <xf numFmtId="0" fontId="31" fillId="3" borderId="17" xfId="41" applyFont="1" applyFill="1" applyBorder="1" applyAlignment="1">
      <alignment horizontal="right" vertical="center" wrapText="1" indent="1"/>
    </xf>
    <xf numFmtId="3" fontId="4" fillId="3" borderId="10" xfId="42" applyNumberFormat="1" applyFont="1" applyFill="1" applyBorder="1" applyAlignment="1">
      <alignment horizontal="right" vertical="center" indent="1"/>
    </xf>
    <xf numFmtId="3" fontId="4" fillId="3" borderId="10" xfId="41" applyNumberFormat="1" applyFont="1" applyFill="1" applyBorder="1" applyAlignment="1">
      <alignment horizontal="right" vertical="center" indent="1"/>
    </xf>
    <xf numFmtId="3" fontId="4" fillId="3" borderId="10" xfId="42" applyNumberFormat="1" applyFont="1" applyFill="1" applyBorder="1" applyAlignment="1">
      <alignment horizontal="left" vertical="center" wrapText="1" indent="1"/>
    </xf>
    <xf numFmtId="0" fontId="4" fillId="0" borderId="0" xfId="41" applyFont="1" applyAlignment="1">
      <alignment vertical="center"/>
    </xf>
    <xf numFmtId="0" fontId="57" fillId="5" borderId="0" xfId="0" applyFont="1" applyFill="1" applyAlignment="1">
      <alignment horizontal="center"/>
    </xf>
    <xf numFmtId="0" fontId="0" fillId="5" borderId="0" xfId="0" applyFill="1" applyBorder="1" applyAlignment="1">
      <alignment horizontal="center"/>
    </xf>
    <xf numFmtId="0" fontId="91" fillId="5" borderId="0" xfId="18" applyFont="1" applyFill="1" applyBorder="1" applyAlignment="1">
      <alignment horizontal="center" vertical="center"/>
    </xf>
    <xf numFmtId="0" fontId="90" fillId="5" borderId="0" xfId="18" applyFont="1" applyFill="1" applyBorder="1" applyAlignment="1">
      <alignment horizontal="center" vertical="center"/>
    </xf>
    <xf numFmtId="0" fontId="91" fillId="0" borderId="0" xfId="18" applyFont="1" applyFill="1" applyBorder="1" applyAlignment="1">
      <alignment horizontal="center" vertical="center"/>
    </xf>
    <xf numFmtId="0" fontId="90" fillId="0" borderId="0" xfId="18" applyFont="1" applyFill="1" applyBorder="1" applyAlignment="1">
      <alignment horizontal="center" vertical="center"/>
    </xf>
    <xf numFmtId="0" fontId="87" fillId="0" borderId="0" xfId="18" applyFont="1" applyFill="1" applyBorder="1" applyAlignment="1">
      <alignment horizontal="center" vertical="center"/>
    </xf>
    <xf numFmtId="0" fontId="84" fillId="5" borderId="79" xfId="18" applyFont="1" applyFill="1" applyBorder="1" applyAlignment="1">
      <alignment horizontal="center" vertical="center"/>
    </xf>
    <xf numFmtId="0" fontId="84" fillId="5" borderId="80" xfId="18" applyFont="1" applyFill="1" applyBorder="1" applyAlignment="1">
      <alignment horizontal="center" vertical="center"/>
    </xf>
    <xf numFmtId="0" fontId="92" fillId="5" borderId="80" xfId="18" applyFont="1" applyFill="1" applyBorder="1" applyAlignment="1">
      <alignment horizontal="center" vertical="center"/>
    </xf>
    <xf numFmtId="0" fontId="47" fillId="5" borderId="0" xfId="18" applyFont="1" applyFill="1" applyBorder="1" applyAlignment="1">
      <alignment horizontal="right" vertical="center" wrapText="1" readingOrder="2"/>
    </xf>
    <xf numFmtId="0" fontId="3" fillId="5" borderId="0" xfId="18" applyFont="1" applyFill="1" applyBorder="1" applyAlignment="1">
      <alignment horizontal="left" vertical="center" wrapText="1"/>
    </xf>
    <xf numFmtId="0" fontId="47" fillId="0" borderId="0" xfId="18" applyFont="1" applyAlignment="1">
      <alignment horizontal="right" vertical="center" wrapText="1" readingOrder="2"/>
    </xf>
    <xf numFmtId="0" fontId="3" fillId="0" borderId="0" xfId="18" applyAlignment="1">
      <alignment horizontal="left" vertical="center" wrapText="1"/>
    </xf>
    <xf numFmtId="0" fontId="94" fillId="5" borderId="0" xfId="18" applyFont="1" applyFill="1" applyBorder="1" applyAlignment="1">
      <alignment horizontal="right" vertical="center" wrapText="1" readingOrder="2"/>
    </xf>
    <xf numFmtId="0" fontId="94" fillId="0" borderId="0" xfId="18" applyFont="1" applyAlignment="1">
      <alignment horizontal="right" vertical="center" wrapText="1" readingOrder="2"/>
    </xf>
    <xf numFmtId="0" fontId="63" fillId="5" borderId="0" xfId="18" applyFont="1" applyFill="1" applyBorder="1" applyAlignment="1">
      <alignment horizontal="left" vertical="center" wrapText="1"/>
    </xf>
    <xf numFmtId="0" fontId="63" fillId="0" borderId="0" xfId="18" applyFont="1" applyAlignment="1">
      <alignment horizontal="left" vertical="center" wrapText="1"/>
    </xf>
    <xf numFmtId="0" fontId="4" fillId="5" borderId="0" xfId="18" applyFont="1" applyFill="1" applyBorder="1" applyAlignment="1">
      <alignment horizontal="left" vertical="center" wrapText="1"/>
    </xf>
    <xf numFmtId="0" fontId="47" fillId="5" borderId="81" xfId="18" applyFont="1" applyFill="1" applyBorder="1" applyAlignment="1">
      <alignment horizontal="right" vertical="center" wrapText="1" indent="2" readingOrder="2"/>
    </xf>
    <xf numFmtId="0" fontId="54" fillId="0" borderId="81" xfId="18" applyFont="1" applyBorder="1" applyAlignment="1">
      <alignment horizontal="right" vertical="center" wrapText="1" indent="2" readingOrder="2"/>
    </xf>
    <xf numFmtId="0" fontId="32" fillId="5" borderId="81" xfId="18" applyFont="1" applyFill="1" applyBorder="1" applyAlignment="1">
      <alignment horizontal="left" vertical="center" wrapText="1" indent="2"/>
    </xf>
    <xf numFmtId="0" fontId="32" fillId="0" borderId="81" xfId="18" applyFont="1" applyBorder="1" applyAlignment="1">
      <alignment horizontal="left" vertical="center" wrapText="1" indent="2"/>
    </xf>
    <xf numFmtId="0" fontId="47" fillId="5" borderId="82" xfId="18" applyFont="1" applyFill="1" applyBorder="1" applyAlignment="1">
      <alignment horizontal="right" vertical="center" wrapText="1" indent="2" readingOrder="2"/>
    </xf>
    <xf numFmtId="0" fontId="54" fillId="0" borderId="82" xfId="18" applyFont="1" applyBorder="1" applyAlignment="1">
      <alignment horizontal="right" vertical="center" wrapText="1" indent="2" readingOrder="2"/>
    </xf>
    <xf numFmtId="0" fontId="32" fillId="5" borderId="82" xfId="18" applyFont="1" applyFill="1" applyBorder="1" applyAlignment="1">
      <alignment horizontal="left" vertical="center" wrapText="1" indent="2"/>
    </xf>
    <xf numFmtId="0" fontId="32" fillId="0" borderId="82" xfId="18" applyFont="1" applyBorder="1" applyAlignment="1">
      <alignment horizontal="left" vertical="center" wrapText="1" indent="2"/>
    </xf>
    <xf numFmtId="0" fontId="47" fillId="5" borderId="83" xfId="18" applyFont="1" applyFill="1" applyBorder="1" applyAlignment="1">
      <alignment horizontal="right" vertical="top" wrapText="1" indent="2" readingOrder="2"/>
    </xf>
    <xf numFmtId="0" fontId="54" fillId="0" borderId="83" xfId="18" applyFont="1" applyBorder="1" applyAlignment="1">
      <alignment horizontal="right" vertical="top" wrapText="1" indent="2" readingOrder="2"/>
    </xf>
    <xf numFmtId="0" fontId="32" fillId="5" borderId="83" xfId="18" applyFont="1" applyFill="1" applyBorder="1" applyAlignment="1">
      <alignment horizontal="left" vertical="center" wrapText="1" indent="2"/>
    </xf>
    <xf numFmtId="0" fontId="32" fillId="0" borderId="83" xfId="18" applyFont="1" applyBorder="1" applyAlignment="1">
      <alignment horizontal="left" vertical="center" wrapText="1" indent="2"/>
    </xf>
    <xf numFmtId="0" fontId="93" fillId="5" borderId="0" xfId="18" applyFont="1" applyFill="1" applyAlignment="1">
      <alignment horizontal="center" vertical="center" readingOrder="2"/>
    </xf>
    <xf numFmtId="0" fontId="68" fillId="5" borderId="0" xfId="18" applyFont="1" applyFill="1" applyAlignment="1">
      <alignment horizontal="center" vertical="center" readingOrder="2"/>
    </xf>
    <xf numFmtId="0" fontId="68" fillId="5" borderId="0" xfId="18" applyFont="1" applyFill="1" applyBorder="1" applyAlignment="1">
      <alignment horizontal="center" vertical="center" readingOrder="2"/>
    </xf>
    <xf numFmtId="1" fontId="93" fillId="4" borderId="22" xfId="12" applyFont="1" applyFill="1" applyBorder="1" applyAlignment="1">
      <alignment horizontal="center" vertical="center"/>
    </xf>
    <xf numFmtId="1" fontId="93" fillId="4" borderId="21" xfId="12" applyFont="1" applyFill="1" applyBorder="1" applyAlignment="1">
      <alignment horizontal="center" vertical="center"/>
    </xf>
    <xf numFmtId="0" fontId="68" fillId="4" borderId="72" xfId="13" applyFont="1" applyFill="1" applyBorder="1" applyAlignment="1">
      <alignment horizontal="center" vertical="center" wrapText="1"/>
    </xf>
    <xf numFmtId="0" fontId="68" fillId="4" borderId="15" xfId="13" applyFont="1" applyFill="1" applyBorder="1" applyAlignment="1">
      <alignment horizontal="center" vertical="center" wrapText="1"/>
    </xf>
    <xf numFmtId="0" fontId="68" fillId="4" borderId="66" xfId="13" applyFont="1" applyFill="1" applyBorder="1" applyAlignment="1">
      <alignment horizontal="center" vertical="center" wrapText="1"/>
    </xf>
    <xf numFmtId="0" fontId="4" fillId="4" borderId="54" xfId="13" applyFont="1" applyFill="1" applyBorder="1" applyAlignment="1">
      <alignment horizontal="center" vertical="center" wrapText="1"/>
    </xf>
    <xf numFmtId="0" fontId="4" fillId="4" borderId="47" xfId="13" applyFont="1" applyFill="1" applyBorder="1" applyAlignment="1">
      <alignment horizontal="center" vertical="center" wrapText="1"/>
    </xf>
    <xf numFmtId="0" fontId="6" fillId="3" borderId="0" xfId="18" applyFont="1" applyFill="1" applyBorder="1" applyAlignment="1">
      <alignment horizontal="center" vertical="center" wrapText="1" readingOrder="2"/>
    </xf>
    <xf numFmtId="0" fontId="4" fillId="3" borderId="0" xfId="18" applyFont="1" applyFill="1" applyBorder="1" applyAlignment="1">
      <alignment horizontal="center" vertical="center" wrapText="1"/>
    </xf>
    <xf numFmtId="0" fontId="3" fillId="3" borderId="0" xfId="18" applyFont="1" applyFill="1" applyBorder="1" applyAlignment="1">
      <alignment horizontal="center" vertical="center" wrapText="1"/>
    </xf>
    <xf numFmtId="0" fontId="3" fillId="0" borderId="0" xfId="18" applyFont="1" applyBorder="1" applyAlignment="1">
      <alignment horizontal="left" vertical="center" wrapText="1"/>
    </xf>
    <xf numFmtId="0" fontId="42" fillId="5" borderId="0" xfId="18" applyFont="1" applyFill="1" applyBorder="1" applyAlignment="1">
      <alignment horizontal="center" vertical="center" wrapText="1" readingOrder="2"/>
    </xf>
    <xf numFmtId="0" fontId="4" fillId="5" borderId="0" xfId="18" applyFont="1" applyFill="1" applyBorder="1" applyAlignment="1">
      <alignment horizontal="center" vertical="center" wrapText="1"/>
    </xf>
    <xf numFmtId="0" fontId="33" fillId="0" borderId="0" xfId="18" applyFont="1" applyAlignment="1">
      <alignment horizontal="right" vertical="top" wrapText="1" indent="1" readingOrder="2"/>
    </xf>
    <xf numFmtId="0" fontId="3" fillId="0" borderId="0" xfId="18" applyFont="1" applyAlignment="1">
      <alignment horizontal="left" vertical="top" wrapText="1" indent="1" readingOrder="1"/>
    </xf>
    <xf numFmtId="0" fontId="6" fillId="0" borderId="0" xfId="18" applyFont="1" applyAlignment="1">
      <alignment horizontal="right" vertical="top" wrapText="1" indent="1" readingOrder="2"/>
    </xf>
    <xf numFmtId="0" fontId="12" fillId="0" borderId="0" xfId="18" applyFont="1" applyAlignment="1">
      <alignment horizontal="left" vertical="center" wrapText="1" readingOrder="1"/>
    </xf>
    <xf numFmtId="0" fontId="3" fillId="0" borderId="7" xfId="18" applyFont="1" applyBorder="1" applyAlignment="1">
      <alignment horizontal="center" wrapText="1" readingOrder="1"/>
    </xf>
    <xf numFmtId="0" fontId="3" fillId="0" borderId="0" xfId="18" applyFont="1" applyAlignment="1">
      <alignment horizontal="right" vertical="center" wrapText="1" readingOrder="1"/>
    </xf>
    <xf numFmtId="0" fontId="3" fillId="0" borderId="9" xfId="18" applyFont="1" applyBorder="1" applyAlignment="1">
      <alignment horizontal="center" wrapText="1" readingOrder="1"/>
    </xf>
    <xf numFmtId="0" fontId="33" fillId="0" borderId="0" xfId="18" applyFont="1" applyBorder="1" applyAlignment="1">
      <alignment horizontal="right" vertical="top" wrapText="1" indent="1" readingOrder="2"/>
    </xf>
    <xf numFmtId="0" fontId="3" fillId="0" borderId="0" xfId="18" applyFont="1" applyAlignment="1">
      <alignment horizontal="left" vertical="top" wrapText="1" readingOrder="1"/>
    </xf>
    <xf numFmtId="0" fontId="3" fillId="0" borderId="0" xfId="18" applyFont="1" applyBorder="1" applyAlignment="1">
      <alignment vertical="top" wrapText="1" readingOrder="1"/>
    </xf>
    <xf numFmtId="0" fontId="4" fillId="3" borderId="0" xfId="18" applyFont="1" applyFill="1" applyBorder="1" applyAlignment="1">
      <alignment horizontal="center" vertical="center" wrapText="1" readingOrder="1"/>
    </xf>
    <xf numFmtId="0" fontId="12" fillId="0" borderId="0" xfId="18" applyFont="1" applyAlignment="1">
      <alignment horizontal="right" vertical="top" wrapText="1" indent="1" readingOrder="2"/>
    </xf>
    <xf numFmtId="0" fontId="12" fillId="0" borderId="0" xfId="18" applyFont="1" applyAlignment="1">
      <alignment horizontal="right" vertical="top" wrapText="1" indent="1" readingOrder="1"/>
    </xf>
    <xf numFmtId="0" fontId="12" fillId="0" borderId="0" xfId="18" applyFont="1" applyBorder="1" applyAlignment="1">
      <alignment horizontal="right" vertical="top" wrapText="1" indent="1" readingOrder="2"/>
    </xf>
    <xf numFmtId="0" fontId="3" fillId="0" borderId="0" xfId="18" applyFont="1" applyBorder="1" applyAlignment="1">
      <alignment horizontal="left" vertical="top" wrapText="1" readingOrder="1"/>
    </xf>
    <xf numFmtId="0" fontId="12" fillId="0" borderId="0" xfId="18" applyFont="1" applyAlignment="1">
      <alignment horizontal="right" vertical="top" wrapText="1" readingOrder="1"/>
    </xf>
    <xf numFmtId="0" fontId="32" fillId="0" borderId="0" xfId="18" applyFont="1" applyAlignment="1">
      <alignment horizontal="left" vertical="top" wrapText="1" readingOrder="1"/>
    </xf>
    <xf numFmtId="0" fontId="89" fillId="5" borderId="0" xfId="18" applyFont="1" applyFill="1" applyAlignment="1">
      <alignment horizontal="center" vertical="center"/>
    </xf>
    <xf numFmtId="0" fontId="31" fillId="0" borderId="0" xfId="18" applyFont="1" applyBorder="1" applyAlignment="1">
      <alignment horizontal="right" vertical="center" wrapText="1" readingOrder="2"/>
    </xf>
    <xf numFmtId="0" fontId="87" fillId="5" borderId="0" xfId="18" applyFont="1" applyFill="1" applyAlignment="1">
      <alignment horizontal="center" vertical="center"/>
    </xf>
    <xf numFmtId="0" fontId="6" fillId="5" borderId="0" xfId="8" applyFont="1" applyFill="1" applyAlignment="1">
      <alignment horizontal="center" vertical="center"/>
    </xf>
    <xf numFmtId="0" fontId="44" fillId="5" borderId="0" xfId="6" applyFont="1" applyFill="1" applyAlignment="1">
      <alignment horizontal="center" vertical="center"/>
    </xf>
    <xf numFmtId="0" fontId="6" fillId="4" borderId="84" xfId="10" applyFont="1" applyFill="1" applyBorder="1">
      <alignment horizontal="right" vertical="center" wrapText="1"/>
    </xf>
    <xf numFmtId="0" fontId="6" fillId="4" borderId="85" xfId="10" applyFont="1" applyFill="1" applyBorder="1">
      <alignment horizontal="right" vertical="center" wrapText="1"/>
    </xf>
    <xf numFmtId="0" fontId="31" fillId="4" borderId="30" xfId="13" applyFont="1" applyFill="1" applyBorder="1" applyAlignment="1">
      <alignment horizontal="center" vertical="center" wrapText="1"/>
    </xf>
    <xf numFmtId="0" fontId="31" fillId="4" borderId="8" xfId="13" applyFont="1" applyFill="1" applyBorder="1" applyAlignment="1">
      <alignment horizontal="center" vertical="center" wrapText="1"/>
    </xf>
    <xf numFmtId="0" fontId="31" fillId="4" borderId="17" xfId="13" applyFont="1" applyFill="1" applyBorder="1" applyAlignment="1">
      <alignment horizontal="center" vertical="center" wrapText="1"/>
    </xf>
    <xf numFmtId="0" fontId="31" fillId="4" borderId="30" xfId="34" applyFont="1" applyFill="1" applyBorder="1" applyAlignment="1">
      <alignment horizontal="center" vertical="center" wrapText="1"/>
    </xf>
    <xf numFmtId="0" fontId="31" fillId="4" borderId="8" xfId="34" applyFont="1" applyFill="1" applyBorder="1" applyAlignment="1">
      <alignment horizontal="center" vertical="center" wrapText="1"/>
    </xf>
    <xf numFmtId="0" fontId="31" fillId="4" borderId="17" xfId="34" applyFont="1" applyFill="1" applyBorder="1" applyAlignment="1">
      <alignment horizontal="center" vertical="center" wrapText="1"/>
    </xf>
    <xf numFmtId="1" fontId="4" fillId="4" borderId="86" xfId="11" applyFont="1" applyFill="1" applyBorder="1" applyAlignment="1">
      <alignment horizontal="left" vertical="center" wrapText="1" indent="1"/>
    </xf>
    <xf numFmtId="1" fontId="4" fillId="4" borderId="87" xfId="11" applyFont="1" applyFill="1" applyBorder="1" applyAlignment="1">
      <alignment horizontal="left" vertical="center" wrapText="1" indent="1"/>
    </xf>
    <xf numFmtId="41" fontId="69" fillId="0" borderId="0" xfId="18" applyNumberFormat="1" applyFont="1" applyAlignment="1">
      <alignment horizontal="center"/>
    </xf>
    <xf numFmtId="0" fontId="6" fillId="5" borderId="0" xfId="8" applyFont="1" applyFill="1" applyAlignment="1">
      <alignment horizontal="center" vertical="center" wrapText="1"/>
    </xf>
    <xf numFmtId="0" fontId="44" fillId="5" borderId="0" xfId="6" applyFont="1" applyFill="1" applyAlignment="1">
      <alignment horizontal="center" vertical="center" wrapText="1"/>
    </xf>
    <xf numFmtId="0" fontId="3" fillId="5" borderId="9" xfId="18" applyFont="1" applyFill="1" applyBorder="1" applyAlignment="1">
      <alignment horizontal="right" readingOrder="2"/>
    </xf>
    <xf numFmtId="0" fontId="32" fillId="5" borderId="9" xfId="18" applyFont="1" applyFill="1" applyBorder="1" applyAlignment="1">
      <alignment horizontal="left" readingOrder="1"/>
    </xf>
    <xf numFmtId="1" fontId="4" fillId="4" borderId="86" xfId="11" applyFont="1" applyFill="1" applyBorder="1" applyAlignment="1">
      <alignment horizontal="left" vertical="top" wrapText="1"/>
    </xf>
    <xf numFmtId="1" fontId="4" fillId="4" borderId="87" xfId="11" applyFont="1" applyFill="1" applyBorder="1" applyAlignment="1">
      <alignment horizontal="left" vertical="top" wrapText="1"/>
    </xf>
    <xf numFmtId="0" fontId="3" fillId="0" borderId="0" xfId="18" applyFont="1" applyAlignment="1">
      <alignment horizontal="center" wrapText="1"/>
    </xf>
    <xf numFmtId="0" fontId="4" fillId="4" borderId="10" xfId="13" applyFont="1" applyFill="1" applyBorder="1" applyAlignment="1">
      <alignment horizontal="center" vertical="center" wrapText="1"/>
    </xf>
    <xf numFmtId="1" fontId="4" fillId="4" borderId="88" xfId="11" applyFont="1" applyFill="1" applyBorder="1">
      <alignment horizontal="left" vertical="center" wrapText="1"/>
    </xf>
    <xf numFmtId="1" fontId="4" fillId="4" borderId="87" xfId="11" applyFont="1" applyFill="1" applyBorder="1">
      <alignment horizontal="left" vertical="center" wrapText="1"/>
    </xf>
    <xf numFmtId="0" fontId="3" fillId="5" borderId="0" xfId="18" applyFont="1" applyFill="1" applyAlignment="1">
      <alignment horizontal="center" wrapText="1"/>
    </xf>
    <xf numFmtId="1" fontId="4" fillId="4" borderId="89" xfId="11" applyFont="1" applyFill="1" applyBorder="1">
      <alignment horizontal="left" vertical="center" wrapText="1"/>
    </xf>
    <xf numFmtId="0" fontId="6" fillId="5" borderId="0" xfId="8" applyFont="1" applyFill="1" applyAlignment="1">
      <alignment horizontal="center" vertical="center" wrapText="1" readingOrder="1"/>
    </xf>
    <xf numFmtId="0" fontId="6" fillId="5" borderId="0" xfId="8" applyFont="1" applyFill="1" applyAlignment="1">
      <alignment horizontal="center" vertical="center" readingOrder="1"/>
    </xf>
    <xf numFmtId="1" fontId="6" fillId="4" borderId="22" xfId="12" applyFont="1" applyFill="1" applyBorder="1" applyAlignment="1">
      <alignment horizontal="center" vertical="center"/>
    </xf>
    <xf numFmtId="1" fontId="6" fillId="4" borderId="21" xfId="12" applyFont="1" applyFill="1" applyBorder="1" applyAlignment="1">
      <alignment horizontal="center" vertical="center"/>
    </xf>
    <xf numFmtId="0" fontId="4" fillId="4" borderId="22" xfId="13" applyFont="1" applyFill="1" applyBorder="1" applyAlignment="1">
      <alignment horizontal="center" vertical="center" wrapText="1"/>
    </xf>
    <xf numFmtId="0" fontId="4" fillId="4" borderId="21" xfId="13" applyFont="1" applyFill="1" applyBorder="1" applyAlignment="1">
      <alignment horizontal="center" vertical="center" wrapText="1"/>
    </xf>
    <xf numFmtId="0" fontId="58" fillId="5" borderId="0" xfId="22" applyNumberFormat="1" applyFont="1" applyFill="1" applyAlignment="1">
      <alignment horizontal="center" vertical="center" wrapText="1"/>
    </xf>
    <xf numFmtId="0" fontId="6" fillId="5" borderId="0" xfId="22" applyNumberFormat="1" applyFont="1" applyFill="1" applyAlignment="1">
      <alignment horizontal="center" vertical="center" wrapText="1"/>
    </xf>
    <xf numFmtId="0" fontId="6" fillId="3" borderId="90" xfId="0" applyFont="1" applyFill="1" applyBorder="1" applyAlignment="1">
      <alignment horizontal="center" vertical="center" wrapText="1"/>
    </xf>
    <xf numFmtId="0" fontId="6" fillId="3" borderId="91" xfId="0" applyFont="1" applyFill="1" applyBorder="1" applyAlignment="1">
      <alignment horizontal="center" vertical="center" wrapText="1"/>
    </xf>
    <xf numFmtId="0" fontId="6" fillId="3" borderId="92" xfId="0" applyFont="1" applyFill="1" applyBorder="1" applyAlignment="1">
      <alignment horizontal="center" vertical="center" wrapText="1"/>
    </xf>
    <xf numFmtId="0" fontId="62" fillId="4" borderId="93" xfId="0" applyFont="1" applyFill="1" applyBorder="1" applyAlignment="1">
      <alignment horizontal="center" vertical="center"/>
    </xf>
    <xf numFmtId="0" fontId="62" fillId="4" borderId="94" xfId="0" applyFont="1" applyFill="1" applyBorder="1" applyAlignment="1">
      <alignment horizontal="center" vertical="center"/>
    </xf>
    <xf numFmtId="0" fontId="6" fillId="0" borderId="90" xfId="0" applyFont="1" applyFill="1" applyBorder="1" applyAlignment="1">
      <alignment horizontal="center" vertical="center" wrapText="1"/>
    </xf>
    <xf numFmtId="0" fontId="6" fillId="0" borderId="91" xfId="0" applyFont="1" applyFill="1" applyBorder="1" applyAlignment="1">
      <alignment horizontal="center" vertical="center" wrapText="1"/>
    </xf>
    <xf numFmtId="0" fontId="6" fillId="0" borderId="95" xfId="0" applyFont="1" applyFill="1" applyBorder="1" applyAlignment="1">
      <alignment horizontal="center" vertical="center" wrapText="1"/>
    </xf>
    <xf numFmtId="0" fontId="64" fillId="4" borderId="27" xfId="0" applyFont="1" applyFill="1" applyBorder="1" applyAlignment="1">
      <alignment horizontal="center" vertical="center" wrapText="1"/>
    </xf>
    <xf numFmtId="0" fontId="64" fillId="4" borderId="53" xfId="0" applyFont="1" applyFill="1" applyBorder="1" applyAlignment="1">
      <alignment horizontal="center" vertical="center" wrapText="1"/>
    </xf>
    <xf numFmtId="0" fontId="64" fillId="4" borderId="96" xfId="0" applyFont="1" applyFill="1" applyBorder="1" applyAlignment="1">
      <alignment horizontal="center" vertical="center" wrapText="1"/>
    </xf>
    <xf numFmtId="0" fontId="64" fillId="4" borderId="97" xfId="0" applyFont="1" applyFill="1" applyBorder="1" applyAlignment="1">
      <alignment horizontal="center" vertical="center" wrapText="1"/>
    </xf>
    <xf numFmtId="0" fontId="4" fillId="0" borderId="98" xfId="0" applyFont="1" applyFill="1" applyBorder="1" applyAlignment="1">
      <alignment horizontal="center" vertical="center" wrapText="1"/>
    </xf>
    <xf numFmtId="0" fontId="4" fillId="0" borderId="99" xfId="0" applyFont="1" applyFill="1" applyBorder="1" applyAlignment="1">
      <alignment horizontal="center" vertical="center" wrapText="1"/>
    </xf>
    <xf numFmtId="0" fontId="4" fillId="0" borderId="100" xfId="0" applyFont="1" applyFill="1" applyBorder="1" applyAlignment="1">
      <alignment horizontal="center" vertical="center" wrapText="1"/>
    </xf>
    <xf numFmtId="0" fontId="4" fillId="3" borderId="98" xfId="0" applyFont="1" applyFill="1" applyBorder="1" applyAlignment="1">
      <alignment horizontal="center" vertical="center" wrapText="1"/>
    </xf>
    <xf numFmtId="0" fontId="4" fillId="3" borderId="99" xfId="0" applyFont="1" applyFill="1" applyBorder="1" applyAlignment="1">
      <alignment horizontal="center" vertical="center" wrapText="1"/>
    </xf>
    <xf numFmtId="0" fontId="4" fillId="3" borderId="101" xfId="0" applyFont="1" applyFill="1" applyBorder="1" applyAlignment="1">
      <alignment horizontal="center" vertical="center" wrapText="1"/>
    </xf>
    <xf numFmtId="0" fontId="58" fillId="5" borderId="0" xfId="0" applyFont="1" applyFill="1" applyAlignment="1">
      <alignment horizontal="center" vertical="center" wrapText="1"/>
    </xf>
    <xf numFmtId="0" fontId="6" fillId="5" borderId="0" xfId="0" applyFont="1" applyFill="1" applyAlignment="1">
      <alignment horizontal="center" vertical="center" wrapText="1"/>
    </xf>
    <xf numFmtId="0" fontId="62" fillId="4" borderId="54" xfId="0" applyFont="1" applyFill="1" applyBorder="1" applyAlignment="1">
      <alignment horizontal="center" vertical="center" wrapText="1"/>
    </xf>
    <xf numFmtId="0" fontId="62" fillId="4" borderId="27" xfId="0" applyFont="1" applyFill="1" applyBorder="1" applyAlignment="1">
      <alignment horizontal="center" vertical="center" wrapText="1"/>
    </xf>
    <xf numFmtId="0" fontId="62" fillId="4" borderId="53" xfId="0" applyFont="1" applyFill="1" applyBorder="1" applyAlignment="1">
      <alignment horizontal="center" vertical="center" wrapText="1"/>
    </xf>
    <xf numFmtId="0" fontId="2" fillId="5" borderId="0" xfId="0" applyFont="1" applyFill="1" applyAlignment="1">
      <alignment horizontal="center" vertical="center" wrapText="1"/>
    </xf>
    <xf numFmtId="0" fontId="4" fillId="4" borderId="54"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70"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4" borderId="102" xfId="0" applyFont="1" applyFill="1" applyBorder="1" applyAlignment="1">
      <alignment horizontal="center" vertical="center" wrapText="1"/>
    </xf>
    <xf numFmtId="0" fontId="6" fillId="4" borderId="2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4" fillId="4" borderId="47" xfId="0" applyFont="1" applyFill="1" applyBorder="1" applyAlignment="1">
      <alignment horizontal="center" vertical="center" wrapText="1"/>
    </xf>
    <xf numFmtId="0" fontId="4" fillId="4" borderId="103" xfId="0" applyFont="1" applyFill="1" applyBorder="1" applyAlignment="1">
      <alignment horizontal="center" vertical="center" wrapText="1"/>
    </xf>
    <xf numFmtId="0" fontId="2" fillId="0" borderId="0" xfId="0" applyFont="1" applyFill="1" applyAlignment="1">
      <alignment horizontal="center" vertical="center" wrapText="1"/>
    </xf>
    <xf numFmtId="0" fontId="6" fillId="4" borderId="76" xfId="0" applyFont="1" applyFill="1" applyBorder="1" applyAlignment="1">
      <alignment horizontal="center" vertical="center" wrapText="1"/>
    </xf>
    <xf numFmtId="0" fontId="6" fillId="4" borderId="104" xfId="0" applyFont="1" applyFill="1" applyBorder="1" applyAlignment="1">
      <alignment horizontal="center" vertical="center" wrapText="1"/>
    </xf>
    <xf numFmtId="0" fontId="6" fillId="4" borderId="105" xfId="0" applyFont="1" applyFill="1" applyBorder="1" applyAlignment="1">
      <alignment horizontal="center" vertical="center" wrapText="1"/>
    </xf>
    <xf numFmtId="0" fontId="6" fillId="4" borderId="106"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4" fillId="4" borderId="107" xfId="0" applyFont="1" applyFill="1" applyBorder="1" applyAlignment="1">
      <alignment horizontal="center" vertical="center" wrapText="1"/>
    </xf>
    <xf numFmtId="0" fontId="4" fillId="4" borderId="108" xfId="0" applyFont="1" applyFill="1" applyBorder="1" applyAlignment="1">
      <alignment horizontal="center" vertical="center" wrapText="1"/>
    </xf>
    <xf numFmtId="0" fontId="4" fillId="4" borderId="109" xfId="0" applyFont="1" applyFill="1" applyBorder="1" applyAlignment="1">
      <alignment horizontal="center" vertical="center" wrapText="1"/>
    </xf>
    <xf numFmtId="0" fontId="2" fillId="5" borderId="0" xfId="0" applyFont="1" applyFill="1" applyAlignment="1">
      <alignment horizontal="center" wrapText="1"/>
    </xf>
    <xf numFmtId="0" fontId="36" fillId="4" borderId="54" xfId="0" applyFont="1" applyFill="1" applyBorder="1" applyAlignment="1">
      <alignment horizontal="center" vertical="center" wrapText="1"/>
    </xf>
    <xf numFmtId="0" fontId="4" fillId="4" borderId="98" xfId="0" applyFont="1" applyFill="1" applyBorder="1" applyAlignment="1">
      <alignment horizontal="center" vertical="center" wrapText="1"/>
    </xf>
    <xf numFmtId="0" fontId="4" fillId="4" borderId="99" xfId="0" applyFont="1" applyFill="1" applyBorder="1" applyAlignment="1">
      <alignment horizontal="center" vertical="center" wrapText="1"/>
    </xf>
    <xf numFmtId="0" fontId="4" fillId="4" borderId="100" xfId="0" applyFont="1" applyFill="1" applyBorder="1" applyAlignment="1">
      <alignment horizontal="center" vertical="center" wrapText="1"/>
    </xf>
    <xf numFmtId="0" fontId="6" fillId="4" borderId="90" xfId="0" applyFont="1" applyFill="1" applyBorder="1" applyAlignment="1">
      <alignment horizontal="center" vertical="center" wrapText="1"/>
    </xf>
    <xf numFmtId="0" fontId="6" fillId="4" borderId="91" xfId="0" applyFont="1" applyFill="1" applyBorder="1" applyAlignment="1">
      <alignment horizontal="center" vertical="center" wrapText="1"/>
    </xf>
    <xf numFmtId="0" fontId="6" fillId="4" borderId="95" xfId="0" applyFont="1" applyFill="1" applyBorder="1" applyAlignment="1">
      <alignment horizontal="center" vertical="center" wrapText="1"/>
    </xf>
    <xf numFmtId="0" fontId="6" fillId="4" borderId="10" xfId="0" applyNumberFormat="1" applyFont="1" applyFill="1" applyBorder="1" applyAlignment="1">
      <alignment horizontal="center" vertical="center" wrapText="1"/>
    </xf>
    <xf numFmtId="0" fontId="6" fillId="4" borderId="90" xfId="22" applyNumberFormat="1" applyFont="1" applyFill="1" applyBorder="1" applyAlignment="1">
      <alignment horizontal="center" vertical="center" wrapText="1"/>
    </xf>
    <xf numFmtId="0" fontId="6" fillId="4" borderId="95" xfId="22" applyNumberFormat="1" applyFont="1" applyFill="1" applyBorder="1" applyAlignment="1">
      <alignment horizontal="center" vertical="center" wrapText="1"/>
    </xf>
    <xf numFmtId="0" fontId="4" fillId="4" borderId="98" xfId="22" applyNumberFormat="1" applyFont="1" applyFill="1" applyBorder="1" applyAlignment="1">
      <alignment horizontal="center" vertical="center" wrapText="1"/>
    </xf>
    <xf numFmtId="0" fontId="4" fillId="4" borderId="100" xfId="22" applyNumberFormat="1" applyFont="1" applyFill="1" applyBorder="1" applyAlignment="1">
      <alignment horizontal="center" vertical="center" wrapText="1"/>
    </xf>
    <xf numFmtId="0" fontId="27" fillId="4" borderId="10" xfId="0" applyNumberFormat="1" applyFont="1" applyFill="1" applyBorder="1" applyAlignment="1">
      <alignment horizontal="center" vertical="center" wrapText="1"/>
    </xf>
    <xf numFmtId="0" fontId="6" fillId="4" borderId="10" xfId="22" applyNumberFormat="1" applyFont="1" applyFill="1" applyBorder="1" applyAlignment="1">
      <alignment horizontal="center" vertical="center"/>
    </xf>
    <xf numFmtId="0" fontId="6" fillId="4" borderId="91" xfId="22" applyNumberFormat="1" applyFont="1" applyFill="1" applyBorder="1" applyAlignment="1">
      <alignment horizontal="center" vertical="center" wrapText="1"/>
    </xf>
    <xf numFmtId="0" fontId="4" fillId="4" borderId="99" xfId="22" applyNumberFormat="1" applyFont="1" applyFill="1" applyBorder="1" applyAlignment="1">
      <alignment horizontal="center" vertical="center" wrapText="1"/>
    </xf>
    <xf numFmtId="0" fontId="6" fillId="4" borderId="110" xfId="22" applyNumberFormat="1" applyFont="1" applyFill="1" applyBorder="1" applyAlignment="1">
      <alignment horizontal="right" vertical="center" wrapText="1" indent="1"/>
    </xf>
    <xf numFmtId="0" fontId="6" fillId="4" borderId="111" xfId="22" applyNumberFormat="1" applyFont="1" applyFill="1" applyBorder="1" applyAlignment="1">
      <alignment horizontal="right" vertical="center" wrapText="1" indent="1"/>
    </xf>
    <xf numFmtId="0" fontId="4" fillId="4" borderId="112" xfId="22" applyNumberFormat="1" applyFont="1" applyFill="1" applyBorder="1" applyAlignment="1">
      <alignment horizontal="left" vertical="center" wrapText="1" indent="1"/>
    </xf>
    <xf numFmtId="0" fontId="4" fillId="4" borderId="113" xfId="22" applyNumberFormat="1" applyFont="1" applyFill="1" applyBorder="1" applyAlignment="1">
      <alignment horizontal="left" vertical="center" wrapText="1" indent="1"/>
    </xf>
    <xf numFmtId="0" fontId="4" fillId="4" borderId="114" xfId="22" applyNumberFormat="1" applyFont="1" applyFill="1" applyBorder="1" applyAlignment="1">
      <alignment horizontal="left" vertical="center" wrapText="1" indent="1"/>
    </xf>
    <xf numFmtId="0" fontId="4" fillId="4" borderId="115" xfId="22" applyNumberFormat="1" applyFont="1" applyFill="1" applyBorder="1" applyAlignment="1">
      <alignment horizontal="left" vertical="center" wrapText="1" indent="1"/>
    </xf>
    <xf numFmtId="0" fontId="6" fillId="4" borderId="116" xfId="22" applyNumberFormat="1" applyFont="1" applyFill="1" applyBorder="1" applyAlignment="1">
      <alignment horizontal="right" vertical="center" wrapText="1" indent="1"/>
    </xf>
    <xf numFmtId="0" fontId="6" fillId="4" borderId="117" xfId="22" applyNumberFormat="1" applyFont="1" applyFill="1" applyBorder="1" applyAlignment="1">
      <alignment horizontal="right" vertical="center" wrapText="1" indent="1"/>
    </xf>
    <xf numFmtId="0" fontId="4" fillId="4" borderId="118" xfId="22" applyNumberFormat="1" applyFont="1" applyFill="1" applyBorder="1" applyAlignment="1">
      <alignment horizontal="left" vertical="center" wrapText="1" indent="1"/>
    </xf>
    <xf numFmtId="0" fontId="4" fillId="4" borderId="119" xfId="22" applyNumberFormat="1" applyFont="1" applyFill="1" applyBorder="1" applyAlignment="1">
      <alignment horizontal="left" vertical="center" wrapText="1" indent="1"/>
    </xf>
    <xf numFmtId="0" fontId="31" fillId="4" borderId="102" xfId="0" applyFont="1" applyFill="1" applyBorder="1" applyAlignment="1">
      <alignment horizontal="center" vertical="center" wrapText="1"/>
    </xf>
    <xf numFmtId="0" fontId="31" fillId="4" borderId="71" xfId="0" applyFont="1" applyFill="1" applyBorder="1" applyAlignment="1">
      <alignment horizontal="center" vertical="center" wrapText="1"/>
    </xf>
    <xf numFmtId="0" fontId="31" fillId="4" borderId="54" xfId="0" applyFont="1" applyFill="1" applyBorder="1" applyAlignment="1">
      <alignment horizontal="center" vertical="center" wrapText="1"/>
    </xf>
    <xf numFmtId="0" fontId="31" fillId="4" borderId="47" xfId="0" applyFont="1" applyFill="1" applyBorder="1" applyAlignment="1">
      <alignment horizontal="center" vertical="center" wrapText="1"/>
    </xf>
    <xf numFmtId="0" fontId="6" fillId="4" borderId="120" xfId="22" applyNumberFormat="1" applyFont="1" applyFill="1" applyBorder="1" applyAlignment="1">
      <alignment horizontal="right" vertical="center" wrapText="1" indent="1"/>
    </xf>
    <xf numFmtId="0" fontId="6" fillId="4" borderId="121" xfId="22" applyNumberFormat="1" applyFont="1" applyFill="1" applyBorder="1" applyAlignment="1">
      <alignment horizontal="right" vertical="center" wrapText="1" indent="1"/>
    </xf>
    <xf numFmtId="0" fontId="4" fillId="4" borderId="122" xfId="22" applyNumberFormat="1" applyFont="1" applyFill="1" applyBorder="1" applyAlignment="1">
      <alignment horizontal="left" vertical="center" wrapText="1" indent="1"/>
    </xf>
    <xf numFmtId="0" fontId="4" fillId="4" borderId="123" xfId="22" applyNumberFormat="1" applyFont="1" applyFill="1" applyBorder="1" applyAlignment="1">
      <alignment horizontal="left" vertical="center" wrapText="1" indent="1"/>
    </xf>
    <xf numFmtId="0" fontId="58" fillId="5" borderId="0" xfId="23" applyNumberFormat="1" applyFont="1" applyFill="1" applyAlignment="1">
      <alignment horizontal="center" vertical="center" wrapText="1"/>
    </xf>
    <xf numFmtId="0" fontId="6" fillId="5" borderId="0" xfId="23" applyNumberFormat="1" applyFont="1" applyFill="1" applyAlignment="1">
      <alignment horizontal="center" vertical="center" wrapText="1"/>
    </xf>
    <xf numFmtId="0" fontId="6" fillId="4" borderId="120" xfId="23" applyNumberFormat="1" applyFont="1" applyFill="1" applyBorder="1" applyAlignment="1">
      <alignment horizontal="right" vertical="center" wrapText="1" indent="1"/>
    </xf>
    <xf numFmtId="0" fontId="6" fillId="4" borderId="121" xfId="23" applyNumberFormat="1" applyFont="1" applyFill="1" applyBorder="1" applyAlignment="1">
      <alignment horizontal="right" vertical="center" wrapText="1" indent="1"/>
    </xf>
    <xf numFmtId="0" fontId="4" fillId="4" borderId="122" xfId="23" applyNumberFormat="1" applyFont="1" applyFill="1" applyBorder="1" applyAlignment="1">
      <alignment horizontal="left" vertical="center" wrapText="1" indent="1"/>
    </xf>
    <xf numFmtId="0" fontId="4" fillId="4" borderId="123" xfId="23" applyNumberFormat="1" applyFont="1" applyFill="1" applyBorder="1" applyAlignment="1">
      <alignment horizontal="left" vertical="center" wrapText="1" indent="1"/>
    </xf>
    <xf numFmtId="0" fontId="6" fillId="4" borderId="124" xfId="23" applyNumberFormat="1" applyFont="1" applyFill="1" applyBorder="1" applyAlignment="1">
      <alignment horizontal="right" vertical="center" wrapText="1" indent="1"/>
    </xf>
    <xf numFmtId="0" fontId="6" fillId="4" borderId="125" xfId="23" applyNumberFormat="1" applyFont="1" applyFill="1" applyBorder="1" applyAlignment="1">
      <alignment horizontal="right" vertical="center" wrapText="1" indent="1"/>
    </xf>
    <xf numFmtId="0" fontId="4" fillId="4" borderId="126" xfId="23" applyNumberFormat="1" applyFont="1" applyFill="1" applyBorder="1" applyAlignment="1">
      <alignment horizontal="left" vertical="center" wrapText="1" indent="1"/>
    </xf>
    <xf numFmtId="0" fontId="4" fillId="4" borderId="127" xfId="23" applyNumberFormat="1" applyFont="1" applyFill="1" applyBorder="1" applyAlignment="1">
      <alignment horizontal="left" vertical="center" wrapText="1" indent="1"/>
    </xf>
    <xf numFmtId="0" fontId="6" fillId="4" borderId="116" xfId="23" applyNumberFormat="1" applyFont="1" applyFill="1" applyBorder="1" applyAlignment="1">
      <alignment horizontal="right" vertical="center" wrapText="1" indent="1"/>
    </xf>
    <xf numFmtId="0" fontId="6" fillId="4" borderId="117" xfId="23" applyNumberFormat="1" applyFont="1" applyFill="1" applyBorder="1" applyAlignment="1">
      <alignment horizontal="right" vertical="center" wrapText="1" indent="1"/>
    </xf>
    <xf numFmtId="0" fontId="4" fillId="4" borderId="126" xfId="23" applyNumberFormat="1" applyFont="1" applyFill="1" applyBorder="1" applyAlignment="1">
      <alignment horizontal="left" vertical="center" wrapText="1"/>
    </xf>
    <xf numFmtId="0" fontId="4" fillId="4" borderId="127" xfId="23" applyNumberFormat="1" applyFont="1" applyFill="1" applyBorder="1" applyAlignment="1">
      <alignment horizontal="left" vertical="center" wrapText="1"/>
    </xf>
    <xf numFmtId="0" fontId="58" fillId="0" borderId="0" xfId="24" applyNumberFormat="1" applyFont="1" applyAlignment="1">
      <alignment horizontal="center" vertical="center" wrapText="1"/>
    </xf>
    <xf numFmtId="0" fontId="6" fillId="5" borderId="0" xfId="24" applyNumberFormat="1" applyFont="1" applyFill="1" applyAlignment="1">
      <alignment horizontal="center" vertical="center" wrapText="1"/>
    </xf>
    <xf numFmtId="0" fontId="6" fillId="4" borderId="116" xfId="24" applyNumberFormat="1" applyFont="1" applyFill="1" applyBorder="1" applyAlignment="1">
      <alignment horizontal="right" vertical="center" wrapText="1" indent="1"/>
    </xf>
    <xf numFmtId="0" fontId="6" fillId="4" borderId="117" xfId="24" applyNumberFormat="1" applyFont="1" applyFill="1" applyBorder="1" applyAlignment="1">
      <alignment horizontal="right" vertical="center" wrapText="1" indent="1"/>
    </xf>
    <xf numFmtId="0" fontId="4" fillId="4" borderId="126" xfId="24" applyNumberFormat="1" applyFont="1" applyFill="1" applyBorder="1" applyAlignment="1">
      <alignment horizontal="left" vertical="center" wrapText="1"/>
    </xf>
    <xf numFmtId="0" fontId="4" fillId="4" borderId="127" xfId="24" applyNumberFormat="1" applyFont="1" applyFill="1" applyBorder="1" applyAlignment="1">
      <alignment horizontal="left" vertical="center" wrapText="1"/>
    </xf>
    <xf numFmtId="0" fontId="58" fillId="5" borderId="0" xfId="24" applyNumberFormat="1" applyFont="1" applyFill="1" applyAlignment="1">
      <alignment horizontal="center" vertical="center" wrapText="1"/>
    </xf>
    <xf numFmtId="0" fontId="6" fillId="4" borderId="124" xfId="24" applyNumberFormat="1" applyFont="1" applyFill="1" applyBorder="1" applyAlignment="1">
      <alignment horizontal="right" vertical="center" wrapText="1" indent="1"/>
    </xf>
    <xf numFmtId="0" fontId="6" fillId="4" borderId="125" xfId="24" applyNumberFormat="1" applyFont="1" applyFill="1" applyBorder="1" applyAlignment="1">
      <alignment horizontal="right" vertical="center" wrapText="1" indent="1"/>
    </xf>
    <xf numFmtId="0" fontId="6" fillId="4" borderId="128" xfId="24" applyNumberFormat="1" applyFont="1" applyFill="1" applyBorder="1" applyAlignment="1">
      <alignment horizontal="right" vertical="center" wrapText="1" indent="1"/>
    </xf>
    <xf numFmtId="0" fontId="6" fillId="4" borderId="129" xfId="24" applyNumberFormat="1" applyFont="1" applyFill="1" applyBorder="1" applyAlignment="1">
      <alignment horizontal="right" vertical="center" wrapText="1" indent="1"/>
    </xf>
    <xf numFmtId="0" fontId="4" fillId="4" borderId="130" xfId="24" applyNumberFormat="1" applyFont="1" applyFill="1" applyBorder="1" applyAlignment="1">
      <alignment horizontal="left" vertical="center" wrapText="1"/>
    </xf>
    <xf numFmtId="0" fontId="4" fillId="4" borderId="131" xfId="24" applyNumberFormat="1" applyFont="1" applyFill="1" applyBorder="1" applyAlignment="1">
      <alignment horizontal="left" vertical="center" wrapText="1"/>
    </xf>
    <xf numFmtId="0" fontId="36" fillId="4" borderId="10" xfId="0" applyFont="1" applyFill="1" applyBorder="1" applyAlignment="1">
      <alignment horizontal="center" vertical="center" wrapText="1"/>
    </xf>
    <xf numFmtId="0" fontId="4" fillId="4" borderId="118" xfId="0" applyFont="1" applyFill="1" applyBorder="1" applyAlignment="1">
      <alignment horizontal="left" vertical="center" wrapText="1" indent="1"/>
    </xf>
    <xf numFmtId="0" fontId="4" fillId="4" borderId="132" xfId="0" applyFont="1" applyFill="1" applyBorder="1" applyAlignment="1">
      <alignment horizontal="left" vertical="center" wrapText="1" indent="1"/>
    </xf>
    <xf numFmtId="0" fontId="4" fillId="4" borderId="119" xfId="0" applyFont="1" applyFill="1" applyBorder="1" applyAlignment="1">
      <alignment horizontal="left" vertical="center" wrapText="1" indent="1"/>
    </xf>
    <xf numFmtId="0" fontId="6" fillId="4" borderId="124" xfId="0" applyFont="1" applyFill="1" applyBorder="1" applyAlignment="1">
      <alignment horizontal="right" vertical="center" wrapText="1" indent="1"/>
    </xf>
    <xf numFmtId="0" fontId="6" fillId="4" borderId="133" xfId="0" applyFont="1" applyFill="1" applyBorder="1" applyAlignment="1">
      <alignment horizontal="right" vertical="center" wrapText="1" indent="1"/>
    </xf>
    <xf numFmtId="0" fontId="6" fillId="4" borderId="125" xfId="0" applyFont="1" applyFill="1" applyBorder="1" applyAlignment="1">
      <alignment horizontal="right" vertical="center" wrapText="1" indent="1"/>
    </xf>
    <xf numFmtId="0" fontId="4" fillId="4" borderId="134" xfId="0" applyFont="1" applyFill="1" applyBorder="1" applyAlignment="1">
      <alignment horizontal="left" vertical="center" wrapText="1" indent="1"/>
    </xf>
    <xf numFmtId="0" fontId="4" fillId="4" borderId="135" xfId="0" applyFont="1" applyFill="1" applyBorder="1" applyAlignment="1">
      <alignment horizontal="left" vertical="center" wrapText="1" indent="1"/>
    </xf>
    <xf numFmtId="0" fontId="4" fillId="4" borderId="136" xfId="0" applyFont="1" applyFill="1" applyBorder="1" applyAlignment="1">
      <alignment horizontal="left" vertical="center" wrapText="1" indent="1"/>
    </xf>
    <xf numFmtId="0" fontId="6" fillId="4" borderId="137" xfId="0" applyFont="1" applyFill="1" applyBorder="1" applyAlignment="1">
      <alignment horizontal="right" vertical="center" wrapText="1" indent="1"/>
    </xf>
    <xf numFmtId="0" fontId="6" fillId="4" borderId="138" xfId="0" applyFont="1" applyFill="1" applyBorder="1" applyAlignment="1">
      <alignment horizontal="right" vertical="center" wrapText="1" indent="1"/>
    </xf>
    <xf numFmtId="0" fontId="6" fillId="4" borderId="139" xfId="0" applyFont="1" applyFill="1" applyBorder="1" applyAlignment="1">
      <alignment horizontal="right" vertical="center" wrapText="1" indent="1"/>
    </xf>
    <xf numFmtId="0" fontId="6" fillId="4" borderId="116" xfId="0" applyFont="1" applyFill="1" applyBorder="1" applyAlignment="1">
      <alignment horizontal="right" vertical="center" wrapText="1" indent="1"/>
    </xf>
    <xf numFmtId="0" fontId="6" fillId="4" borderId="117" xfId="0" applyFont="1" applyFill="1" applyBorder="1" applyAlignment="1">
      <alignment horizontal="right" vertical="center" wrapText="1" indent="1"/>
    </xf>
    <xf numFmtId="0" fontId="4" fillId="4" borderId="126" xfId="0" applyFont="1" applyFill="1" applyBorder="1" applyAlignment="1">
      <alignment horizontal="left" vertical="center" wrapText="1" indent="1"/>
    </xf>
    <xf numFmtId="0" fontId="4" fillId="4" borderId="127" xfId="0" applyFont="1" applyFill="1" applyBorder="1" applyAlignment="1">
      <alignment horizontal="left" vertical="center" wrapText="1" indent="1"/>
    </xf>
    <xf numFmtId="0" fontId="44" fillId="5" borderId="0" xfId="0" applyFont="1" applyFill="1" applyAlignment="1">
      <alignment horizontal="center" vertical="center" wrapText="1"/>
    </xf>
    <xf numFmtId="0" fontId="4" fillId="4" borderId="86" xfId="0" applyFont="1" applyFill="1" applyBorder="1" applyAlignment="1">
      <alignment horizontal="left" vertical="center" wrapText="1" indent="1"/>
    </xf>
    <xf numFmtId="0" fontId="4" fillId="4" borderId="87" xfId="0" applyFont="1" applyFill="1" applyBorder="1" applyAlignment="1">
      <alignment horizontal="left" vertical="center" wrapText="1" indent="1"/>
    </xf>
    <xf numFmtId="0" fontId="44" fillId="5" borderId="0" xfId="41" applyFont="1" applyFill="1" applyAlignment="1">
      <alignment horizontal="center" vertical="center" wrapText="1"/>
    </xf>
    <xf numFmtId="0" fontId="6" fillId="5" borderId="0" xfId="41" applyFont="1" applyFill="1" applyAlignment="1">
      <alignment horizontal="center" vertical="center" wrapText="1"/>
    </xf>
    <xf numFmtId="0" fontId="6" fillId="4" borderId="137" xfId="41" applyFont="1" applyFill="1" applyBorder="1" applyAlignment="1">
      <alignment horizontal="right" vertical="center" wrapText="1" indent="1"/>
    </xf>
    <xf numFmtId="0" fontId="6" fillId="4" borderId="138" xfId="41" applyFont="1" applyFill="1" applyBorder="1" applyAlignment="1">
      <alignment horizontal="right" vertical="center" wrapText="1" indent="1"/>
    </xf>
    <xf numFmtId="0" fontId="36" fillId="4" borderId="10" xfId="41" applyFont="1" applyFill="1" applyBorder="1" applyAlignment="1">
      <alignment horizontal="center" vertical="center" wrapText="1"/>
    </xf>
    <xf numFmtId="0" fontId="4" fillId="4" borderId="86" xfId="41" applyFont="1" applyFill="1" applyBorder="1" applyAlignment="1">
      <alignment horizontal="left" vertical="center" wrapText="1" indent="1"/>
    </xf>
    <xf numFmtId="0" fontId="4" fillId="4" borderId="87" xfId="41" applyFont="1" applyFill="1" applyBorder="1" applyAlignment="1">
      <alignment horizontal="left" vertical="center" wrapText="1" indent="1"/>
    </xf>
  </cellXfs>
  <cellStyles count="43">
    <cellStyle name="Comma" xfId="1" builtinId="3"/>
    <cellStyle name="Comma 2" xfId="2"/>
    <cellStyle name="Comma 3" xfId="3"/>
    <cellStyle name="Comma 3 2" xfId="4"/>
    <cellStyle name="Comma 3 2 2" xfId="42"/>
    <cellStyle name="H1" xfId="5"/>
    <cellStyle name="H1 2" xfId="6"/>
    <cellStyle name="H2" xfId="7"/>
    <cellStyle name="H2 2" xfId="8"/>
    <cellStyle name="had" xfId="9"/>
    <cellStyle name="had 2" xfId="10"/>
    <cellStyle name="had0" xfId="11"/>
    <cellStyle name="Had1" xfId="12"/>
    <cellStyle name="Had2" xfId="13"/>
    <cellStyle name="Had3" xfId="14"/>
    <cellStyle name="Hyperlink" xfId="15" builtinId="8"/>
    <cellStyle name="inxa" xfId="16"/>
    <cellStyle name="inxe" xfId="17"/>
    <cellStyle name="Normal" xfId="0" builtinId="0"/>
    <cellStyle name="Normal 2" xfId="18"/>
    <cellStyle name="Normal 3" xfId="19"/>
    <cellStyle name="Normal 4" xfId="20"/>
    <cellStyle name="Normal 5" xfId="21"/>
    <cellStyle name="Normal 6" xfId="41"/>
    <cellStyle name="Normal_جداول الأفراد" xfId="22"/>
    <cellStyle name="Normal_جداول الأفراد 2" xfId="23"/>
    <cellStyle name="Normal_جداول الأفراد 2 2" xfId="24"/>
    <cellStyle name="NotA" xfId="25"/>
    <cellStyle name="Note" xfId="26" builtinId="10" customBuiltin="1"/>
    <cellStyle name="Percent" xfId="27" builtinId="5"/>
    <cellStyle name="T1" xfId="28"/>
    <cellStyle name="T1 2" xfId="29"/>
    <cellStyle name="T2" xfId="30"/>
    <cellStyle name="T2 2" xfId="31"/>
    <cellStyle name="T2 3" xfId="32"/>
    <cellStyle name="Total" xfId="33" builtinId="25" customBuiltin="1"/>
    <cellStyle name="Total 2" xfId="34"/>
    <cellStyle name="Total1" xfId="35"/>
    <cellStyle name="TXT1" xfId="36"/>
    <cellStyle name="TXT2" xfId="37"/>
    <cellStyle name="TXT3" xfId="38"/>
    <cellStyle name="TXT4" xfId="39"/>
    <cellStyle name="TXT5" xfId="4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04.xml"/><Relationship Id="rId21" Type="http://schemas.openxmlformats.org/officeDocument/2006/relationships/worksheet" Target="worksheets/sheet21.xml"/><Relationship Id="rId42" Type="http://schemas.openxmlformats.org/officeDocument/2006/relationships/worksheet" Target="worksheets/sheet40.xml"/><Relationship Id="rId63" Type="http://schemas.openxmlformats.org/officeDocument/2006/relationships/chartsheet" Target="chartsheets/sheet5.xml"/><Relationship Id="rId84" Type="http://schemas.openxmlformats.org/officeDocument/2006/relationships/worksheet" Target="worksheets/sheet71.xml"/><Relationship Id="rId138" Type="http://schemas.openxmlformats.org/officeDocument/2006/relationships/worksheet" Target="worksheets/sheet125.xml"/><Relationship Id="rId159" Type="http://schemas.openxmlformats.org/officeDocument/2006/relationships/worksheet" Target="worksheets/sheet144.xml"/><Relationship Id="rId170" Type="http://schemas.openxmlformats.org/officeDocument/2006/relationships/worksheet" Target="worksheets/sheet154.xml"/><Relationship Id="rId107" Type="http://schemas.openxmlformats.org/officeDocument/2006/relationships/worksheet" Target="worksheets/sheet9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0.xml"/><Relationship Id="rId74" Type="http://schemas.openxmlformats.org/officeDocument/2006/relationships/worksheet" Target="worksheets/sheet65.xml"/><Relationship Id="rId128" Type="http://schemas.openxmlformats.org/officeDocument/2006/relationships/worksheet" Target="worksheets/sheet115.xml"/><Relationship Id="rId149" Type="http://schemas.openxmlformats.org/officeDocument/2006/relationships/worksheet" Target="worksheets/sheet136.xml"/><Relationship Id="rId5" Type="http://schemas.openxmlformats.org/officeDocument/2006/relationships/worksheet" Target="worksheets/sheet5.xml"/><Relationship Id="rId95" Type="http://schemas.openxmlformats.org/officeDocument/2006/relationships/worksheet" Target="worksheets/sheet82.xml"/><Relationship Id="rId160" Type="http://schemas.openxmlformats.org/officeDocument/2006/relationships/worksheet" Target="worksheets/sheet145.xml"/><Relationship Id="rId181"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chartsheet" Target="chartsheets/sheet3.xml"/><Relationship Id="rId64" Type="http://schemas.openxmlformats.org/officeDocument/2006/relationships/worksheet" Target="worksheets/sheet59.xml"/><Relationship Id="rId118" Type="http://schemas.openxmlformats.org/officeDocument/2006/relationships/worksheet" Target="worksheets/sheet105.xml"/><Relationship Id="rId139" Type="http://schemas.openxmlformats.org/officeDocument/2006/relationships/worksheet" Target="worksheets/sheet126.xml"/><Relationship Id="rId85" Type="http://schemas.openxmlformats.org/officeDocument/2006/relationships/worksheet" Target="worksheets/sheet72.xml"/><Relationship Id="rId150" Type="http://schemas.openxmlformats.org/officeDocument/2006/relationships/worksheet" Target="worksheets/sheet137.xml"/><Relationship Id="rId171" Type="http://schemas.openxmlformats.org/officeDocument/2006/relationships/chartsheet" Target="chartsheets/sheet1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95.xml"/><Relationship Id="rId129" Type="http://schemas.openxmlformats.org/officeDocument/2006/relationships/worksheet" Target="worksheets/sheet116.xml"/><Relationship Id="rId54" Type="http://schemas.openxmlformats.org/officeDocument/2006/relationships/worksheet" Target="worksheets/sheet51.xml"/><Relationship Id="rId75" Type="http://schemas.openxmlformats.org/officeDocument/2006/relationships/chartsheet" Target="chartsheets/sheet10.xml"/><Relationship Id="rId96" Type="http://schemas.openxmlformats.org/officeDocument/2006/relationships/worksheet" Target="worksheets/sheet83.xml"/><Relationship Id="rId140" Type="http://schemas.openxmlformats.org/officeDocument/2006/relationships/worksheet" Target="worksheets/sheet127.xml"/><Relationship Id="rId161" Type="http://schemas.openxmlformats.org/officeDocument/2006/relationships/worksheet" Target="worksheets/sheet14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06.xml"/><Relationship Id="rId44" Type="http://schemas.openxmlformats.org/officeDocument/2006/relationships/worksheet" Target="worksheets/sheet41.xml"/><Relationship Id="rId60" Type="http://schemas.openxmlformats.org/officeDocument/2006/relationships/worksheet" Target="worksheets/sheet57.xml"/><Relationship Id="rId65" Type="http://schemas.openxmlformats.org/officeDocument/2006/relationships/chartsheet" Target="chartsheets/sheet6.xml"/><Relationship Id="rId81" Type="http://schemas.openxmlformats.org/officeDocument/2006/relationships/worksheet" Target="worksheets/sheet69.xml"/><Relationship Id="rId86" Type="http://schemas.openxmlformats.org/officeDocument/2006/relationships/worksheet" Target="worksheets/sheet73.xml"/><Relationship Id="rId130" Type="http://schemas.openxmlformats.org/officeDocument/2006/relationships/worksheet" Target="worksheets/sheet117.xml"/><Relationship Id="rId135" Type="http://schemas.openxmlformats.org/officeDocument/2006/relationships/worksheet" Target="worksheets/sheet122.xml"/><Relationship Id="rId151" Type="http://schemas.openxmlformats.org/officeDocument/2006/relationships/worksheet" Target="worksheets/sheet138.xml"/><Relationship Id="rId156" Type="http://schemas.openxmlformats.org/officeDocument/2006/relationships/worksheet" Target="worksheets/sheet142.xml"/><Relationship Id="rId177" Type="http://schemas.openxmlformats.org/officeDocument/2006/relationships/sharedStrings" Target="sharedStrings.xml"/><Relationship Id="rId172" Type="http://schemas.openxmlformats.org/officeDocument/2006/relationships/worksheet" Target="worksheets/sheet15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chartsheet" Target="chartsheets/sheet1.xml"/><Relationship Id="rId109" Type="http://schemas.openxmlformats.org/officeDocument/2006/relationships/worksheet" Target="worksheets/sheet96.xml"/><Relationship Id="rId34" Type="http://schemas.openxmlformats.org/officeDocument/2006/relationships/worksheet" Target="worksheets/sheet34.xml"/><Relationship Id="rId50" Type="http://schemas.openxmlformats.org/officeDocument/2006/relationships/worksheet" Target="worksheets/sheet47.xml"/><Relationship Id="rId55" Type="http://schemas.openxmlformats.org/officeDocument/2006/relationships/worksheet" Target="worksheets/sheet52.xml"/><Relationship Id="rId76" Type="http://schemas.openxmlformats.org/officeDocument/2006/relationships/worksheet" Target="worksheets/sheet66.xml"/><Relationship Id="rId97" Type="http://schemas.openxmlformats.org/officeDocument/2006/relationships/worksheet" Target="worksheets/sheet84.xml"/><Relationship Id="rId104" Type="http://schemas.openxmlformats.org/officeDocument/2006/relationships/worksheet" Target="worksheets/sheet91.xml"/><Relationship Id="rId120" Type="http://schemas.openxmlformats.org/officeDocument/2006/relationships/worksheet" Target="worksheets/sheet107.xml"/><Relationship Id="rId125" Type="http://schemas.openxmlformats.org/officeDocument/2006/relationships/worksheet" Target="worksheets/sheet112.xml"/><Relationship Id="rId141" Type="http://schemas.openxmlformats.org/officeDocument/2006/relationships/worksheet" Target="worksheets/sheet128.xml"/><Relationship Id="rId146" Type="http://schemas.openxmlformats.org/officeDocument/2006/relationships/worksheet" Target="worksheets/sheet133.xml"/><Relationship Id="rId167" Type="http://schemas.openxmlformats.org/officeDocument/2006/relationships/worksheet" Target="worksheets/sheet151.xml"/><Relationship Id="rId7" Type="http://schemas.openxmlformats.org/officeDocument/2006/relationships/worksheet" Target="worksheets/sheet7.xml"/><Relationship Id="rId71" Type="http://schemas.openxmlformats.org/officeDocument/2006/relationships/chartsheet" Target="chartsheets/sheet9.xml"/><Relationship Id="rId92" Type="http://schemas.openxmlformats.org/officeDocument/2006/relationships/worksheet" Target="worksheets/sheet79.xml"/><Relationship Id="rId162" Type="http://schemas.openxmlformats.org/officeDocument/2006/relationships/worksheet" Target="worksheets/sheet1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39.xml"/><Relationship Id="rId45" Type="http://schemas.openxmlformats.org/officeDocument/2006/relationships/worksheet" Target="worksheets/sheet42.xml"/><Relationship Id="rId66" Type="http://schemas.openxmlformats.org/officeDocument/2006/relationships/worksheet" Target="worksheets/sheet60.xml"/><Relationship Id="rId87" Type="http://schemas.openxmlformats.org/officeDocument/2006/relationships/worksheet" Target="worksheets/sheet74.xml"/><Relationship Id="rId110" Type="http://schemas.openxmlformats.org/officeDocument/2006/relationships/worksheet" Target="worksheets/sheet97.xml"/><Relationship Id="rId115" Type="http://schemas.openxmlformats.org/officeDocument/2006/relationships/worksheet" Target="worksheets/sheet102.xml"/><Relationship Id="rId131" Type="http://schemas.openxmlformats.org/officeDocument/2006/relationships/worksheet" Target="worksheets/sheet118.xml"/><Relationship Id="rId136" Type="http://schemas.openxmlformats.org/officeDocument/2006/relationships/worksheet" Target="worksheets/sheet123.xml"/><Relationship Id="rId157" Type="http://schemas.openxmlformats.org/officeDocument/2006/relationships/chartsheet" Target="chartsheets/sheet15.xml"/><Relationship Id="rId178" Type="http://schemas.openxmlformats.org/officeDocument/2006/relationships/calcChain" Target="calcChain.xml"/><Relationship Id="rId61" Type="http://schemas.openxmlformats.org/officeDocument/2006/relationships/chartsheet" Target="chartsheets/sheet4.xml"/><Relationship Id="rId82" Type="http://schemas.openxmlformats.org/officeDocument/2006/relationships/chartsheet" Target="chartsheets/sheet13.xml"/><Relationship Id="rId152" Type="http://schemas.openxmlformats.org/officeDocument/2006/relationships/worksheet" Target="worksheets/sheet139.xml"/><Relationship Id="rId173" Type="http://schemas.openxmlformats.org/officeDocument/2006/relationships/chartsheet" Target="chartsheets/sheet1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3.xml"/><Relationship Id="rId77" Type="http://schemas.openxmlformats.org/officeDocument/2006/relationships/chartsheet" Target="chartsheets/sheet11.xml"/><Relationship Id="rId100" Type="http://schemas.openxmlformats.org/officeDocument/2006/relationships/worksheet" Target="worksheets/sheet87.xml"/><Relationship Id="rId105" Type="http://schemas.openxmlformats.org/officeDocument/2006/relationships/worksheet" Target="worksheets/sheet92.xml"/><Relationship Id="rId126" Type="http://schemas.openxmlformats.org/officeDocument/2006/relationships/worksheet" Target="worksheets/sheet113.xml"/><Relationship Id="rId147" Type="http://schemas.openxmlformats.org/officeDocument/2006/relationships/worksheet" Target="worksheets/sheet134.xml"/><Relationship Id="rId168" Type="http://schemas.openxmlformats.org/officeDocument/2006/relationships/worksheet" Target="worksheets/sheet152.xml"/><Relationship Id="rId8" Type="http://schemas.openxmlformats.org/officeDocument/2006/relationships/worksheet" Target="worksheets/sheet8.xml"/><Relationship Id="rId51" Type="http://schemas.openxmlformats.org/officeDocument/2006/relationships/worksheet" Target="worksheets/sheet48.xml"/><Relationship Id="rId72" Type="http://schemas.openxmlformats.org/officeDocument/2006/relationships/worksheet" Target="worksheets/sheet63.xml"/><Relationship Id="rId93" Type="http://schemas.openxmlformats.org/officeDocument/2006/relationships/worksheet" Target="worksheets/sheet80.xml"/><Relationship Id="rId98" Type="http://schemas.openxmlformats.org/officeDocument/2006/relationships/worksheet" Target="worksheets/sheet85.xml"/><Relationship Id="rId121" Type="http://schemas.openxmlformats.org/officeDocument/2006/relationships/worksheet" Target="worksheets/sheet108.xml"/><Relationship Id="rId142" Type="http://schemas.openxmlformats.org/officeDocument/2006/relationships/worksheet" Target="worksheets/sheet129.xml"/><Relationship Id="rId163" Type="http://schemas.openxmlformats.org/officeDocument/2006/relationships/worksheet" Target="worksheets/sheet14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3.xml"/><Relationship Id="rId67" Type="http://schemas.openxmlformats.org/officeDocument/2006/relationships/chartsheet" Target="chartsheets/sheet7.xml"/><Relationship Id="rId116" Type="http://schemas.openxmlformats.org/officeDocument/2006/relationships/worksheet" Target="worksheets/sheet103.xml"/><Relationship Id="rId137" Type="http://schemas.openxmlformats.org/officeDocument/2006/relationships/worksheet" Target="worksheets/sheet124.xml"/><Relationship Id="rId158" Type="http://schemas.openxmlformats.org/officeDocument/2006/relationships/worksheet" Target="worksheets/sheet143.xml"/><Relationship Id="rId20" Type="http://schemas.openxmlformats.org/officeDocument/2006/relationships/worksheet" Target="worksheets/sheet20.xml"/><Relationship Id="rId41" Type="http://schemas.openxmlformats.org/officeDocument/2006/relationships/chartsheet" Target="chartsheets/sheet2.xml"/><Relationship Id="rId62" Type="http://schemas.openxmlformats.org/officeDocument/2006/relationships/worksheet" Target="worksheets/sheet58.xml"/><Relationship Id="rId83" Type="http://schemas.openxmlformats.org/officeDocument/2006/relationships/worksheet" Target="worksheets/sheet70.xml"/><Relationship Id="rId88" Type="http://schemas.openxmlformats.org/officeDocument/2006/relationships/worksheet" Target="worksheets/sheet75.xml"/><Relationship Id="rId111" Type="http://schemas.openxmlformats.org/officeDocument/2006/relationships/worksheet" Target="worksheets/sheet98.xml"/><Relationship Id="rId132" Type="http://schemas.openxmlformats.org/officeDocument/2006/relationships/worksheet" Target="worksheets/sheet119.xml"/><Relationship Id="rId153" Type="http://schemas.openxmlformats.org/officeDocument/2006/relationships/worksheet" Target="worksheets/sheet140.xml"/><Relationship Id="rId174" Type="http://schemas.openxmlformats.org/officeDocument/2006/relationships/worksheet" Target="worksheets/sheet156.xml"/><Relationship Id="rId179"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4.xml"/><Relationship Id="rId106" Type="http://schemas.openxmlformats.org/officeDocument/2006/relationships/worksheet" Target="worksheets/sheet93.xml"/><Relationship Id="rId127"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49.xml"/><Relationship Id="rId73" Type="http://schemas.openxmlformats.org/officeDocument/2006/relationships/worksheet" Target="worksheets/sheet64.xml"/><Relationship Id="rId78" Type="http://schemas.openxmlformats.org/officeDocument/2006/relationships/worksheet" Target="worksheets/sheet67.xml"/><Relationship Id="rId94" Type="http://schemas.openxmlformats.org/officeDocument/2006/relationships/worksheet" Target="worksheets/sheet81.xml"/><Relationship Id="rId99" Type="http://schemas.openxmlformats.org/officeDocument/2006/relationships/worksheet" Target="worksheets/sheet86.xml"/><Relationship Id="rId101" Type="http://schemas.openxmlformats.org/officeDocument/2006/relationships/worksheet" Target="worksheets/sheet88.xml"/><Relationship Id="rId122" Type="http://schemas.openxmlformats.org/officeDocument/2006/relationships/worksheet" Target="worksheets/sheet109.xml"/><Relationship Id="rId143" Type="http://schemas.openxmlformats.org/officeDocument/2006/relationships/worksheet" Target="worksheets/sheet130.xml"/><Relationship Id="rId148" Type="http://schemas.openxmlformats.org/officeDocument/2006/relationships/worksheet" Target="worksheets/sheet135.xml"/><Relationship Id="rId164" Type="http://schemas.openxmlformats.org/officeDocument/2006/relationships/chartsheet" Target="chartsheets/sheet16.xml"/><Relationship Id="rId169" Type="http://schemas.openxmlformats.org/officeDocument/2006/relationships/worksheet" Target="worksheets/sheet15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2.xml"/><Relationship Id="rId26" Type="http://schemas.openxmlformats.org/officeDocument/2006/relationships/worksheet" Target="worksheets/sheet26.xml"/><Relationship Id="rId47" Type="http://schemas.openxmlformats.org/officeDocument/2006/relationships/worksheet" Target="worksheets/sheet44.xml"/><Relationship Id="rId68" Type="http://schemas.openxmlformats.org/officeDocument/2006/relationships/worksheet" Target="worksheets/sheet61.xml"/><Relationship Id="rId89" Type="http://schemas.openxmlformats.org/officeDocument/2006/relationships/worksheet" Target="worksheets/sheet76.xml"/><Relationship Id="rId112" Type="http://schemas.openxmlformats.org/officeDocument/2006/relationships/worksheet" Target="worksheets/sheet99.xml"/><Relationship Id="rId133" Type="http://schemas.openxmlformats.org/officeDocument/2006/relationships/worksheet" Target="worksheets/sheet120.xml"/><Relationship Id="rId154" Type="http://schemas.openxmlformats.org/officeDocument/2006/relationships/worksheet" Target="worksheets/sheet141.xml"/><Relationship Id="rId175"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5.xml"/><Relationship Id="rId79" Type="http://schemas.openxmlformats.org/officeDocument/2006/relationships/chartsheet" Target="chartsheets/sheet12.xml"/><Relationship Id="rId102" Type="http://schemas.openxmlformats.org/officeDocument/2006/relationships/worksheet" Target="worksheets/sheet89.xml"/><Relationship Id="rId123" Type="http://schemas.openxmlformats.org/officeDocument/2006/relationships/worksheet" Target="worksheets/sheet110.xml"/><Relationship Id="rId144" Type="http://schemas.openxmlformats.org/officeDocument/2006/relationships/worksheet" Target="worksheets/sheet131.xml"/><Relationship Id="rId90" Type="http://schemas.openxmlformats.org/officeDocument/2006/relationships/worksheet" Target="worksheets/sheet77.xml"/><Relationship Id="rId165" Type="http://schemas.openxmlformats.org/officeDocument/2006/relationships/worksheet" Target="worksheets/sheet149.xml"/><Relationship Id="rId27" Type="http://schemas.openxmlformats.org/officeDocument/2006/relationships/worksheet" Target="worksheets/sheet27.xml"/><Relationship Id="rId48" Type="http://schemas.openxmlformats.org/officeDocument/2006/relationships/worksheet" Target="worksheets/sheet45.xml"/><Relationship Id="rId69" Type="http://schemas.openxmlformats.org/officeDocument/2006/relationships/chartsheet" Target="chartsheets/sheet8.xml"/><Relationship Id="rId113" Type="http://schemas.openxmlformats.org/officeDocument/2006/relationships/worksheet" Target="worksheets/sheet100.xml"/><Relationship Id="rId134" Type="http://schemas.openxmlformats.org/officeDocument/2006/relationships/worksheet" Target="worksheets/sheet121.xml"/><Relationship Id="rId80" Type="http://schemas.openxmlformats.org/officeDocument/2006/relationships/worksheet" Target="worksheets/sheet68.xml"/><Relationship Id="rId155" Type="http://schemas.openxmlformats.org/officeDocument/2006/relationships/chartsheet" Target="chartsheets/sheet14.xml"/><Relationship Id="rId176"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6.xml"/><Relationship Id="rId103" Type="http://schemas.openxmlformats.org/officeDocument/2006/relationships/worksheet" Target="worksheets/sheet90.xml"/><Relationship Id="rId124" Type="http://schemas.openxmlformats.org/officeDocument/2006/relationships/worksheet" Target="worksheets/sheet111.xml"/><Relationship Id="rId70" Type="http://schemas.openxmlformats.org/officeDocument/2006/relationships/worksheet" Target="worksheets/sheet62.xml"/><Relationship Id="rId91" Type="http://schemas.openxmlformats.org/officeDocument/2006/relationships/worksheet" Target="worksheets/sheet78.xml"/><Relationship Id="rId145" Type="http://schemas.openxmlformats.org/officeDocument/2006/relationships/worksheet" Target="worksheets/sheet132.xml"/><Relationship Id="rId166" Type="http://schemas.openxmlformats.org/officeDocument/2006/relationships/worksheet" Target="worksheets/sheet150.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6.xml"/><Relationship Id="rId114" Type="http://schemas.openxmlformats.org/officeDocument/2006/relationships/worksheet" Target="worksheets/sheet10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السكان النشيطون اقتصادياً (15 سنة فأكثر) حسب النوع</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ACTIVE POPULATION (15 YEARS &amp; ABOVE) BY GENDER</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layout>
        <c:manualLayout>
          <c:xMode val="edge"/>
          <c:yMode val="edge"/>
          <c:x val="0.16520961306897947"/>
          <c:y val="2.916677788157836E-2"/>
        </c:manualLayout>
      </c:layout>
      <c:overlay val="0"/>
    </c:title>
    <c:autoTitleDeleted val="0"/>
    <c:plotArea>
      <c:layout>
        <c:manualLayout>
          <c:layoutTarget val="inner"/>
          <c:xMode val="edge"/>
          <c:yMode val="edge"/>
          <c:x val="0.12875671906325362"/>
          <c:y val="0.32652431414372918"/>
          <c:w val="0.82053345730307692"/>
          <c:h val="0.58008365668988782"/>
        </c:manualLayout>
      </c:layout>
      <c:lineChart>
        <c:grouping val="standard"/>
        <c:varyColors val="0"/>
        <c:ser>
          <c:idx val="0"/>
          <c:order val="0"/>
          <c:tx>
            <c:strRef>
              <c:f>'1A'!$H$7</c:f>
              <c:strCache>
                <c:ptCount val="1"/>
                <c:pt idx="0">
                  <c:v>ذكور
Males</c:v>
                </c:pt>
              </c:strCache>
            </c:strRef>
          </c:tx>
          <c:dLbls>
            <c:dLbl>
              <c:idx val="0"/>
              <c:layout>
                <c:manualLayout>
                  <c:x val="-2.886002886002886E-2"/>
                  <c:y val="3.0739673390970293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587-4F8F-90AA-CD9245A536A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'1A'!$A$8:$A$13</c:f>
              <c:numCache>
                <c:formatCode>General</c:formatCode>
                <c:ptCount val="6"/>
                <c:pt idx="0">
                  <c:v>2016</c:v>
                </c:pt>
                <c:pt idx="1">
                  <c:v>2017</c:v>
                </c:pt>
                <c:pt idx="2">
                  <c:v>2018</c:v>
                </c:pt>
                <c:pt idx="3">
                  <c:v>2019</c:v>
                </c:pt>
                <c:pt idx="4">
                  <c:v>2020</c:v>
                </c:pt>
                <c:pt idx="5">
                  <c:v>2021</c:v>
                </c:pt>
              </c:numCache>
            </c:numRef>
          </c:cat>
          <c:val>
            <c:numRef>
              <c:f>'1A'!$H$8:$H$13</c:f>
              <c:numCache>
                <c:formatCode>#,##0</c:formatCode>
                <c:ptCount val="6"/>
                <c:pt idx="0">
                  <c:v>1782602</c:v>
                </c:pt>
                <c:pt idx="1">
                  <c:v>1779340</c:v>
                </c:pt>
                <c:pt idx="2">
                  <c:v>1810704</c:v>
                </c:pt>
                <c:pt idx="3">
                  <c:v>1823908</c:v>
                </c:pt>
                <c:pt idx="4">
                  <c:v>1837071</c:v>
                </c:pt>
                <c:pt idx="5">
                  <c:v>1714689</c:v>
                </c:pt>
              </c:numCache>
            </c:numRef>
          </c:val>
          <c:smooth val="0"/>
          <c:extLst xmlns:c16r2="http://schemas.microsoft.com/office/drawing/2015/06/chart">
            <c:ext xmlns:c16="http://schemas.microsoft.com/office/drawing/2014/chart" uri="{C3380CC4-5D6E-409C-BE32-E72D297353CC}">
              <c16:uniqueId val="{00000003-A587-4F8F-90AA-CD9245A536A7}"/>
            </c:ext>
          </c:extLst>
        </c:ser>
        <c:ser>
          <c:idx val="1"/>
          <c:order val="1"/>
          <c:tx>
            <c:strRef>
              <c:f>'1A'!$I$7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3.1746031746031744E-2"/>
                  <c:y val="2.6897214217098942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587-4F8F-90AA-CD9245A536A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'1A'!$A$8:$A$13</c:f>
              <c:numCache>
                <c:formatCode>General</c:formatCode>
                <c:ptCount val="6"/>
                <c:pt idx="0">
                  <c:v>2016</c:v>
                </c:pt>
                <c:pt idx="1">
                  <c:v>2017</c:v>
                </c:pt>
                <c:pt idx="2">
                  <c:v>2018</c:v>
                </c:pt>
                <c:pt idx="3">
                  <c:v>2019</c:v>
                </c:pt>
                <c:pt idx="4">
                  <c:v>2020</c:v>
                </c:pt>
                <c:pt idx="5">
                  <c:v>2021</c:v>
                </c:pt>
              </c:numCache>
            </c:numRef>
          </c:cat>
          <c:val>
            <c:numRef>
              <c:f>'1A'!$I$8:$I$13</c:f>
              <c:numCache>
                <c:formatCode>#,##0</c:formatCode>
                <c:ptCount val="6"/>
                <c:pt idx="0">
                  <c:v>272757</c:v>
                </c:pt>
                <c:pt idx="1">
                  <c:v>277583</c:v>
                </c:pt>
                <c:pt idx="2">
                  <c:v>285843</c:v>
                </c:pt>
                <c:pt idx="3">
                  <c:v>285992</c:v>
                </c:pt>
                <c:pt idx="4">
                  <c:v>294659</c:v>
                </c:pt>
                <c:pt idx="5">
                  <c:v>309228</c:v>
                </c:pt>
              </c:numCache>
            </c:numRef>
          </c:val>
          <c:smooth val="0"/>
          <c:extLst xmlns:c16r2="http://schemas.microsoft.com/office/drawing/2015/06/chart">
            <c:ext xmlns:c16="http://schemas.microsoft.com/office/drawing/2014/chart" uri="{C3380CC4-5D6E-409C-BE32-E72D297353CC}">
              <c16:uniqueId val="{00000007-A587-4F8F-90AA-CD9245A536A7}"/>
            </c:ext>
          </c:extLst>
        </c:ser>
        <c:dLbls>
          <c:showLegendKey val="0"/>
          <c:showVal val="0"/>
          <c:showCatName val="0"/>
          <c:showSerName val="0"/>
          <c:showPercent val="0"/>
          <c:showBubbleSize val="0"/>
        </c:dLbls>
        <c:marker val="1"/>
        <c:smooth val="0"/>
        <c:axId val="252562432"/>
        <c:axId val="252121472"/>
      </c:lineChart>
      <c:catAx>
        <c:axId val="252562432"/>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2121472"/>
        <c:crosses val="autoZero"/>
        <c:auto val="1"/>
        <c:lblAlgn val="ctr"/>
        <c:lblOffset val="100"/>
        <c:noMultiLvlLbl val="0"/>
      </c:catAx>
      <c:valAx>
        <c:axId val="25212147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4.1728399172090805E-5"/>
              <c:y val="0.2079881963907054"/>
            </c:manualLayout>
          </c:layout>
          <c:overlay val="0"/>
        </c:title>
        <c:numFmt formatCode="General" sourceLinked="0"/>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252562432"/>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58327566589001201"/>
          <c:y val="0.45223735105469082"/>
          <c:w val="0.33991212366049822"/>
          <c:h val="9.6283129800514136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(10)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panose="02000000000000000000" pitchFamily="2" charset="-78"/>
                <a:cs typeface="Sakkal Majalla" panose="02000000000000000000" pitchFamily="2" charset="-78"/>
              </a:rPr>
              <a:t>معدل المشاركة الاقتصادية لاجمالي غير القطريين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NON-QATARI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&amp; 2021</a:t>
            </a:r>
          </a:p>
        </c:rich>
      </c:tx>
      <c:layout>
        <c:manualLayout>
          <c:xMode val="edge"/>
          <c:yMode val="edge"/>
          <c:x val="0.13760429617350461"/>
          <c:y val="1.4351851851851853E-2"/>
        </c:manualLayout>
      </c:layout>
      <c:overlay val="0"/>
    </c:title>
    <c:autoTitleDeleted val="0"/>
    <c:plotArea>
      <c:layout>
        <c:manualLayout>
          <c:layoutTarget val="inner"/>
          <c:xMode val="edge"/>
          <c:yMode val="edge"/>
          <c:x val="0.10238675201571026"/>
          <c:y val="0.24466438222999903"/>
          <c:w val="0.8469035222788126"/>
          <c:h val="0.62800880801514802"/>
        </c:manualLayout>
      </c:layout>
      <c:barChart>
        <c:barDir val="col"/>
        <c:grouping val="clustered"/>
        <c:varyColors val="0"/>
        <c:ser>
          <c:idx val="0"/>
          <c:order val="0"/>
          <c:tx>
            <c:strRef>
              <c:f>'10A'!$B$6</c:f>
              <c:strCache>
                <c:ptCount val="1"/>
                <c:pt idx="0">
                  <c:v>2016</c:v>
                </c:pt>
              </c:strCache>
            </c:strRef>
          </c:tx>
          <c:spPr>
            <a:solidFill>
              <a:schemeClr val="accent5">
                <a:lumMod val="60000"/>
                <a:lumOff val="40000"/>
              </a:schemeClr>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'10A'!$B$7:$B$17</c:f>
              <c:numCache>
                <c:formatCode>0.0</c:formatCode>
                <c:ptCount val="11"/>
                <c:pt idx="0">
                  <c:v>14.251608649189423</c:v>
                </c:pt>
                <c:pt idx="1">
                  <c:v>91.24260504946858</c:v>
                </c:pt>
                <c:pt idx="2">
                  <c:v>95.223768636223596</c:v>
                </c:pt>
                <c:pt idx="3">
                  <c:v>95.855712121107914</c:v>
                </c:pt>
                <c:pt idx="4">
                  <c:v>95.620055779618667</c:v>
                </c:pt>
                <c:pt idx="5">
                  <c:v>93.448096153219765</c:v>
                </c:pt>
                <c:pt idx="6">
                  <c:v>93.32027208997232</c:v>
                </c:pt>
                <c:pt idx="7">
                  <c:v>91.408848081752154</c:v>
                </c:pt>
                <c:pt idx="8">
                  <c:v>94.059306120905845</c:v>
                </c:pt>
                <c:pt idx="9">
                  <c:v>86.59239714648686</c:v>
                </c:pt>
                <c:pt idx="10">
                  <c:v>72.056341685057774</c:v>
                </c:pt>
              </c:numCache>
            </c:numRef>
          </c:val>
          <c:extLst xmlns:c16r2="http://schemas.microsoft.com/office/drawing/2015/06/chart">
            <c:ext xmlns:c16="http://schemas.microsoft.com/office/drawing/2014/chart" uri="{C3380CC4-5D6E-409C-BE32-E72D297353CC}">
              <c16:uniqueId val="{00000000-E4C0-49FB-90C7-30721AB4E15C}"/>
            </c:ext>
          </c:extLst>
        </c:ser>
        <c:ser>
          <c:idx val="1"/>
          <c:order val="1"/>
          <c:tx>
            <c:strRef>
              <c:f>'10A'!$G$6</c:f>
              <c:strCache>
                <c:ptCount val="1"/>
                <c:pt idx="0">
                  <c:v>2021</c:v>
                </c:pt>
              </c:strCache>
            </c:strRef>
          </c:tx>
          <c:spPr>
            <a:solidFill>
              <a:schemeClr val="accent6"/>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'10A'!$G$7:$G$17</c:f>
              <c:numCache>
                <c:formatCode>0.0</c:formatCode>
                <c:ptCount val="11"/>
                <c:pt idx="0">
                  <c:v>13.28481092474823</c:v>
                </c:pt>
                <c:pt idx="1">
                  <c:v>84.390392525262783</c:v>
                </c:pt>
                <c:pt idx="2">
                  <c:v>94.689831888817537</c:v>
                </c:pt>
                <c:pt idx="3">
                  <c:v>95.559941340733062</c:v>
                </c:pt>
                <c:pt idx="4">
                  <c:v>94.800425460448977</c:v>
                </c:pt>
                <c:pt idx="5">
                  <c:v>93.286732238119228</c:v>
                </c:pt>
                <c:pt idx="6">
                  <c:v>93.196591879209237</c:v>
                </c:pt>
                <c:pt idx="7">
                  <c:v>92.226331616605023</c:v>
                </c:pt>
                <c:pt idx="8">
                  <c:v>88.116656772759796</c:v>
                </c:pt>
                <c:pt idx="9">
                  <c:v>83.238021388646573</c:v>
                </c:pt>
                <c:pt idx="10">
                  <c:v>49.763948497854074</c:v>
                </c:pt>
              </c:numCache>
            </c:numRef>
          </c:val>
          <c:extLst xmlns:c16r2="http://schemas.microsoft.com/office/drawing/2015/06/chart">
            <c:ext xmlns:c16="http://schemas.microsoft.com/office/drawing/2014/chart" uri="{C3380CC4-5D6E-409C-BE32-E72D297353CC}">
              <c16:uniqueId val="{00000001-E4C0-49FB-90C7-30721AB4E15C}"/>
            </c:ext>
          </c:extLst>
        </c:ser>
        <c:dLbls>
          <c:showLegendKey val="0"/>
          <c:showVal val="0"/>
          <c:showCatName val="0"/>
          <c:showSerName val="0"/>
          <c:showPercent val="0"/>
          <c:showBubbleSize val="0"/>
        </c:dLbls>
        <c:gapWidth val="150"/>
        <c:axId val="254789120"/>
        <c:axId val="254790656"/>
      </c:barChart>
      <c:catAx>
        <c:axId val="2547891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790656"/>
        <c:crosses val="autoZero"/>
        <c:auto val="1"/>
        <c:lblAlgn val="ctr"/>
        <c:lblOffset val="100"/>
        <c:noMultiLvlLbl val="0"/>
      </c:catAx>
      <c:valAx>
        <c:axId val="2547906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437554680664916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789120"/>
        <c:crosses val="autoZero"/>
        <c:crossBetween val="between"/>
      </c:valAx>
      <c:spPr>
        <a:ln>
          <a:solidFill>
            <a:sysClr val="window" lastClr="FFFFFF">
              <a:lumMod val="85000"/>
            </a:sysClr>
          </a:solidFill>
        </a:ln>
      </c:spPr>
    </c:plotArea>
    <c:legend>
      <c:legendPos val="r"/>
      <c:layout>
        <c:manualLayout>
          <c:xMode val="edge"/>
          <c:yMode val="edge"/>
          <c:x val="0.7677131022454764"/>
          <c:y val="0.18869970036716258"/>
          <c:w val="0.17854017430293415"/>
          <c:h val="7.038978989264473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معدل المشاركة الاقتصادية للذكور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MALE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&amp; 2021</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00206688603829"/>
          <c:y val="0.2415779624769126"/>
          <c:w val="0.84908359824852653"/>
          <c:h val="0.62176007553993162"/>
        </c:manualLayout>
      </c:layout>
      <c:lineChart>
        <c:grouping val="standard"/>
        <c:varyColors val="0"/>
        <c:ser>
          <c:idx val="0"/>
          <c:order val="0"/>
          <c:tx>
            <c:strRef>
              <c:f>'11A'!$B$6</c:f>
              <c:strCache>
                <c:ptCount val="1"/>
                <c:pt idx="0">
                  <c:v>2016</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'11A'!$B$7:$B$17</c:f>
              <c:numCache>
                <c:formatCode>0.0</c:formatCode>
                <c:ptCount val="11"/>
                <c:pt idx="0">
                  <c:v>16.579270893444061</c:v>
                </c:pt>
                <c:pt idx="1">
                  <c:v>93.664073349703756</c:v>
                </c:pt>
                <c:pt idx="2">
                  <c:v>99.188869740961636</c:v>
                </c:pt>
                <c:pt idx="3">
                  <c:v>99.816376699398333</c:v>
                </c:pt>
                <c:pt idx="4">
                  <c:v>99.821926934779199</c:v>
                </c:pt>
                <c:pt idx="5">
                  <c:v>99.74253420582987</c:v>
                </c:pt>
                <c:pt idx="6">
                  <c:v>99.452774433621542</c:v>
                </c:pt>
                <c:pt idx="7">
                  <c:v>98.343265288871976</c:v>
                </c:pt>
                <c:pt idx="8">
                  <c:v>96.420277088171702</c:v>
                </c:pt>
                <c:pt idx="9">
                  <c:v>87.961202904908134</c:v>
                </c:pt>
                <c:pt idx="10">
                  <c:v>61.063483450895276</c:v>
                </c:pt>
              </c:numCache>
            </c:numRef>
          </c:val>
          <c:smooth val="0"/>
          <c:extLst xmlns:c16r2="http://schemas.microsoft.com/office/drawing/2015/06/chart">
            <c:ext xmlns:c16="http://schemas.microsoft.com/office/drawing/2014/chart" uri="{C3380CC4-5D6E-409C-BE32-E72D297353CC}">
              <c16:uniqueId val="{00000000-38ED-4223-960C-42A153104AED}"/>
            </c:ext>
          </c:extLst>
        </c:ser>
        <c:ser>
          <c:idx val="1"/>
          <c:order val="1"/>
          <c:tx>
            <c:strRef>
              <c:f>'11A'!$G$6</c:f>
              <c:strCache>
                <c:ptCount val="1"/>
                <c:pt idx="0">
                  <c:v>2021</c:v>
                </c:pt>
              </c:strCache>
            </c:strRef>
          </c:tx>
          <c:spPr>
            <a:ln>
              <a:solidFill>
                <a:schemeClr val="accent6"/>
              </a:solidFill>
            </a:ln>
          </c:spPr>
          <c:marker>
            <c:spPr>
              <a:solidFill>
                <a:schemeClr val="accent6"/>
              </a:solidFill>
              <a:ln>
                <a:solidFill>
                  <a:schemeClr val="accent6"/>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'11A'!$G$7:$G$17</c:f>
              <c:numCache>
                <c:formatCode>0.0</c:formatCode>
                <c:ptCount val="11"/>
                <c:pt idx="0">
                  <c:v>8.6132335476932038</c:v>
                </c:pt>
                <c:pt idx="1">
                  <c:v>85.942642219087915</c:v>
                </c:pt>
                <c:pt idx="2">
                  <c:v>98.528956393924545</c:v>
                </c:pt>
                <c:pt idx="3">
                  <c:v>99.625455527061675</c:v>
                </c:pt>
                <c:pt idx="4">
                  <c:v>99.828552394388268</c:v>
                </c:pt>
                <c:pt idx="5">
                  <c:v>99.925825023309656</c:v>
                </c:pt>
                <c:pt idx="6">
                  <c:v>99.631949882537199</c:v>
                </c:pt>
                <c:pt idx="7">
                  <c:v>99.417110863979758</c:v>
                </c:pt>
                <c:pt idx="8">
                  <c:v>97.638196935947349</c:v>
                </c:pt>
                <c:pt idx="9">
                  <c:v>84.968131499496806</c:v>
                </c:pt>
                <c:pt idx="10">
                  <c:v>40.220481578183929</c:v>
                </c:pt>
              </c:numCache>
            </c:numRef>
          </c:val>
          <c:smooth val="0"/>
          <c:extLst xmlns:c16r2="http://schemas.microsoft.com/office/drawing/2015/06/chart">
            <c:ext xmlns:c16="http://schemas.microsoft.com/office/drawing/2014/chart" uri="{C3380CC4-5D6E-409C-BE32-E72D297353CC}">
              <c16:uniqueId val="{00000001-38ED-4223-960C-42A153104AED}"/>
            </c:ext>
          </c:extLst>
        </c:ser>
        <c:dLbls>
          <c:showLegendKey val="0"/>
          <c:showVal val="0"/>
          <c:showCatName val="0"/>
          <c:showSerName val="0"/>
          <c:showPercent val="0"/>
          <c:showBubbleSize val="0"/>
        </c:dLbls>
        <c:marker val="1"/>
        <c:smooth val="0"/>
        <c:axId val="254731776"/>
        <c:axId val="254733696"/>
      </c:lineChart>
      <c:catAx>
        <c:axId val="254731776"/>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733696"/>
        <c:crosses val="autoZero"/>
        <c:auto val="1"/>
        <c:lblAlgn val="ctr"/>
        <c:lblOffset val="100"/>
        <c:noMultiLvlLbl val="0"/>
      </c:catAx>
      <c:valAx>
        <c:axId val="25473369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5075286641801352E-2"/>
              <c:y val="0.143755534038523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731776"/>
        <c:crosses val="autoZero"/>
        <c:crossBetween val="between"/>
      </c:valAx>
      <c:spPr>
        <a:ln>
          <a:solidFill>
            <a:sysClr val="window" lastClr="FFFFFF">
              <a:lumMod val="85000"/>
            </a:sysClr>
          </a:solidFill>
        </a:ln>
      </c:spPr>
    </c:plotArea>
    <c:legend>
      <c:legendPos val="r"/>
      <c:layout>
        <c:manualLayout>
          <c:xMode val="edge"/>
          <c:yMode val="edge"/>
          <c:x val="0.69232987243563182"/>
          <c:y val="0.18100964278362008"/>
          <c:w val="0.26923939483607906"/>
          <c:h val="6.771604870670722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(12) شكل رقم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للإناث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Sakkal Majalla"/>
                <a:cs typeface="Sakkal Majalla"/>
              </a:rPr>
              <a:t>سنة فأكثر</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Sakkal Majalla"/>
                <a:cs typeface="Sakkal Majalla"/>
              </a:rPr>
              <a:t>حسب فئات العمر</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PARTICIPATION RATE (15 YEARS &amp; ABOVE) BY AGE GROUP</a:t>
            </a:r>
            <a:endParaRPr lang="en-US" sz="10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&amp; 2021</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1110704850579092"/>
          <c:y val="0.21997302420530768"/>
          <c:w val="0.83818322578873194"/>
          <c:h val="0.63718370391461843"/>
        </c:manualLayout>
      </c:layout>
      <c:lineChart>
        <c:grouping val="standard"/>
        <c:varyColors val="0"/>
        <c:ser>
          <c:idx val="0"/>
          <c:order val="0"/>
          <c:tx>
            <c:strRef>
              <c:f>'12A'!$B$6</c:f>
              <c:strCache>
                <c:ptCount val="1"/>
                <c:pt idx="0">
                  <c:v>2016</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'12A'!$B$7:$B$17</c:f>
              <c:numCache>
                <c:formatCode>0.0</c:formatCode>
                <c:ptCount val="11"/>
                <c:pt idx="0">
                  <c:v>4.4096429000841653</c:v>
                </c:pt>
                <c:pt idx="1">
                  <c:v>63.05992974116085</c:v>
                </c:pt>
                <c:pt idx="2">
                  <c:v>68.724029593594821</c:v>
                </c:pt>
                <c:pt idx="3">
                  <c:v>76.625022839393381</c:v>
                </c:pt>
                <c:pt idx="4">
                  <c:v>74.033831973016817</c:v>
                </c:pt>
                <c:pt idx="5">
                  <c:v>61.618706451993852</c:v>
                </c:pt>
                <c:pt idx="6">
                  <c:v>51.248349353560783</c:v>
                </c:pt>
                <c:pt idx="7">
                  <c:v>40.838356932566946</c:v>
                </c:pt>
                <c:pt idx="8">
                  <c:v>32.554369850060787</c:v>
                </c:pt>
                <c:pt idx="9">
                  <c:v>16.210560206052801</c:v>
                </c:pt>
                <c:pt idx="10">
                  <c:v>6.7385444743935308</c:v>
                </c:pt>
              </c:numCache>
            </c:numRef>
          </c:val>
          <c:smooth val="0"/>
          <c:extLst xmlns:c16r2="http://schemas.microsoft.com/office/drawing/2015/06/chart">
            <c:ext xmlns:c16="http://schemas.microsoft.com/office/drawing/2014/chart" uri="{C3380CC4-5D6E-409C-BE32-E72D297353CC}">
              <c16:uniqueId val="{00000000-D256-46BE-96FD-C4A7E3E7963D}"/>
            </c:ext>
          </c:extLst>
        </c:ser>
        <c:ser>
          <c:idx val="1"/>
          <c:order val="1"/>
          <c:tx>
            <c:strRef>
              <c:f>'12A'!$G$6</c:f>
              <c:strCache>
                <c:ptCount val="1"/>
                <c:pt idx="0">
                  <c:v>2021</c:v>
                </c:pt>
              </c:strCache>
            </c:strRef>
          </c:tx>
          <c:spPr>
            <a:ln>
              <a:solidFill>
                <a:schemeClr val="accent6"/>
              </a:solidFill>
            </a:ln>
          </c:spPr>
          <c:marker>
            <c:spPr>
              <a:solidFill>
                <a:schemeClr val="accent6"/>
              </a:solidFill>
              <a:ln>
                <a:solidFill>
                  <a:schemeClr val="accent6"/>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'12A'!$G$7:$G$17</c:f>
              <c:numCache>
                <c:formatCode>0.0</c:formatCode>
                <c:ptCount val="11"/>
                <c:pt idx="0">
                  <c:v>11.147177782930159</c:v>
                </c:pt>
                <c:pt idx="1">
                  <c:v>59.02478274863212</c:v>
                </c:pt>
                <c:pt idx="2">
                  <c:v>75.346736057908231</c:v>
                </c:pt>
                <c:pt idx="3">
                  <c:v>76.241111618500881</c:v>
                </c:pt>
                <c:pt idx="4">
                  <c:v>69.860498220640565</c:v>
                </c:pt>
                <c:pt idx="5">
                  <c:v>61.95554355651548</c:v>
                </c:pt>
                <c:pt idx="6">
                  <c:v>62.800728457778199</c:v>
                </c:pt>
                <c:pt idx="7">
                  <c:v>46.395890737150047</c:v>
                </c:pt>
                <c:pt idx="8">
                  <c:v>38.334389780096544</c:v>
                </c:pt>
                <c:pt idx="9">
                  <c:v>19.972789115646258</c:v>
                </c:pt>
                <c:pt idx="10">
                  <c:v>7.2109485606418122</c:v>
                </c:pt>
              </c:numCache>
            </c:numRef>
          </c:val>
          <c:smooth val="0"/>
          <c:extLst xmlns:c16r2="http://schemas.microsoft.com/office/drawing/2015/06/chart">
            <c:ext xmlns:c16="http://schemas.microsoft.com/office/drawing/2014/chart" uri="{C3380CC4-5D6E-409C-BE32-E72D297353CC}">
              <c16:uniqueId val="{00000001-D256-46BE-96FD-C4A7E3E7963D}"/>
            </c:ext>
          </c:extLst>
        </c:ser>
        <c:dLbls>
          <c:showLegendKey val="0"/>
          <c:showVal val="0"/>
          <c:showCatName val="0"/>
          <c:showSerName val="0"/>
          <c:showPercent val="0"/>
          <c:showBubbleSize val="0"/>
        </c:dLbls>
        <c:marker val="1"/>
        <c:smooth val="0"/>
        <c:axId val="253843328"/>
        <c:axId val="253849600"/>
      </c:lineChart>
      <c:catAx>
        <c:axId val="253843328"/>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3849600"/>
        <c:crosses val="autoZero"/>
        <c:auto val="1"/>
        <c:lblAlgn val="ctr"/>
        <c:lblOffset val="100"/>
        <c:noMultiLvlLbl val="0"/>
      </c:catAx>
      <c:valAx>
        <c:axId val="253849600"/>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221506476423625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843328"/>
        <c:crosses val="autoZero"/>
        <c:crossBetween val="between"/>
      </c:valAx>
      <c:spPr>
        <a:ln>
          <a:solidFill>
            <a:sysClr val="window" lastClr="FFFFFF">
              <a:lumMod val="85000"/>
            </a:sysClr>
          </a:solidFill>
        </a:ln>
      </c:spPr>
    </c:plotArea>
    <c:legend>
      <c:legendPos val="r"/>
      <c:layout>
        <c:manualLayout>
          <c:xMode val="edge"/>
          <c:yMode val="edge"/>
          <c:x val="0.80304128923060547"/>
          <c:y val="0.2369318230214269"/>
          <c:w val="0.13621927082528679"/>
          <c:h val="0.12435809918753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(13) </a:t>
            </a:r>
            <a:r>
              <a:rPr lang="ar-QA" sz="1100" b="1" i="0" u="none" strike="noStrike" kern="1200" baseline="0">
                <a:solidFill>
                  <a:srgbClr val="000000"/>
                </a:solidFill>
                <a:latin typeface="Sakkal Majalla"/>
                <a:ea typeface="Calibri"/>
                <a:cs typeface="Sakkal Majalla"/>
              </a:rPr>
              <a:t>شكل رقم </a:t>
            </a:r>
            <a:endParaRPr lang="en-US" sz="11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لاجمالي السكان </a:t>
            </a:r>
            <a:r>
              <a:rPr lang="ar-QA" sz="1200" b="1" i="0" u="none" strike="noStrike" baseline="0">
                <a:solidFill>
                  <a:srgbClr val="000000"/>
                </a:solidFill>
                <a:latin typeface="Sakkal Majalla"/>
                <a:cs typeface="Sakkal Majalla"/>
              </a:rPr>
              <a:t>(15 سنة فأكثر) حسب فئات العمر</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POPULATION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&amp; 2021</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67553932968595"/>
          <c:y val="0.26009648099543115"/>
          <c:w val="0.84253481085001902"/>
          <c:h val="0.60025809678508035"/>
        </c:manualLayout>
      </c:layout>
      <c:lineChart>
        <c:grouping val="standard"/>
        <c:varyColors val="0"/>
        <c:ser>
          <c:idx val="0"/>
          <c:order val="0"/>
          <c:tx>
            <c:strRef>
              <c:f>'13A'!$B$6</c:f>
              <c:strCache>
                <c:ptCount val="1"/>
                <c:pt idx="0">
                  <c:v>2016</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'13A'!$B$7:$B$17</c:f>
              <c:numCache>
                <c:formatCode>0.0</c:formatCode>
                <c:ptCount val="11"/>
                <c:pt idx="0">
                  <c:v>11.042735042735043</c:v>
                </c:pt>
                <c:pt idx="1">
                  <c:v>87.064104690256144</c:v>
                </c:pt>
                <c:pt idx="2">
                  <c:v>93.948970037453179</c:v>
                </c:pt>
                <c:pt idx="3">
                  <c:v>95.360018257104812</c:v>
                </c:pt>
                <c:pt idx="4">
                  <c:v>94.856056342916347</c:v>
                </c:pt>
                <c:pt idx="5">
                  <c:v>92.319425441975085</c:v>
                </c:pt>
                <c:pt idx="6">
                  <c:v>91.098609839695143</c:v>
                </c:pt>
                <c:pt idx="7">
                  <c:v>87.73902777418715</c:v>
                </c:pt>
                <c:pt idx="8">
                  <c:v>85.881776034236808</c:v>
                </c:pt>
                <c:pt idx="9">
                  <c:v>71.285869280556696</c:v>
                </c:pt>
                <c:pt idx="10">
                  <c:v>43.871230946111339</c:v>
                </c:pt>
              </c:numCache>
            </c:numRef>
          </c:val>
          <c:smooth val="0"/>
          <c:extLst xmlns:c16r2="http://schemas.microsoft.com/office/drawing/2015/06/chart">
            <c:ext xmlns:c16="http://schemas.microsoft.com/office/drawing/2014/chart" uri="{C3380CC4-5D6E-409C-BE32-E72D297353CC}">
              <c16:uniqueId val="{00000000-FA35-47F0-8757-FF5206D877CE}"/>
            </c:ext>
          </c:extLst>
        </c:ser>
        <c:ser>
          <c:idx val="1"/>
          <c:order val="1"/>
          <c:tx>
            <c:strRef>
              <c:f>'13A'!$G$6</c:f>
              <c:strCache>
                <c:ptCount val="1"/>
                <c:pt idx="0">
                  <c:v>2021</c:v>
                </c:pt>
              </c:strCache>
            </c:strRef>
          </c:tx>
          <c:spPr>
            <a:ln>
              <a:solidFill>
                <a:schemeClr val="accent6"/>
              </a:solidFill>
            </a:ln>
          </c:spPr>
          <c:marker>
            <c:spPr>
              <a:solidFill>
                <a:schemeClr val="accent6">
                  <a:lumMod val="20000"/>
                  <a:lumOff val="80000"/>
                </a:schemeClr>
              </a:solidFill>
              <a:ln>
                <a:solidFill>
                  <a:schemeClr val="accent6"/>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'13A'!$G$7:$G$17</c:f>
              <c:numCache>
                <c:formatCode>0.0</c:formatCode>
                <c:ptCount val="11"/>
                <c:pt idx="0">
                  <c:v>9.7919612683651707</c:v>
                </c:pt>
                <c:pt idx="1">
                  <c:v>77.127951096121421</c:v>
                </c:pt>
                <c:pt idx="2">
                  <c:v>93.224032814337235</c:v>
                </c:pt>
                <c:pt idx="3">
                  <c:v>95.118828602679557</c:v>
                </c:pt>
                <c:pt idx="4">
                  <c:v>94.236398506106795</c:v>
                </c:pt>
                <c:pt idx="5">
                  <c:v>92.79827917754146</c:v>
                </c:pt>
                <c:pt idx="6">
                  <c:v>91.74855876741276</c:v>
                </c:pt>
                <c:pt idx="7">
                  <c:v>89.662164699402936</c:v>
                </c:pt>
                <c:pt idx="8">
                  <c:v>82.30458900655573</c:v>
                </c:pt>
                <c:pt idx="9">
                  <c:v>67.420105301824421</c:v>
                </c:pt>
                <c:pt idx="10">
                  <c:v>27.653611210923462</c:v>
                </c:pt>
              </c:numCache>
            </c:numRef>
          </c:val>
          <c:smooth val="0"/>
          <c:extLst xmlns:c16r2="http://schemas.microsoft.com/office/drawing/2015/06/chart">
            <c:ext xmlns:c16="http://schemas.microsoft.com/office/drawing/2014/chart" uri="{C3380CC4-5D6E-409C-BE32-E72D297353CC}">
              <c16:uniqueId val="{00000001-FA35-47F0-8757-FF5206D877CE}"/>
            </c:ext>
          </c:extLst>
        </c:ser>
        <c:dLbls>
          <c:showLegendKey val="0"/>
          <c:showVal val="0"/>
          <c:showCatName val="0"/>
          <c:showSerName val="0"/>
          <c:showPercent val="0"/>
          <c:showBubbleSize val="0"/>
        </c:dLbls>
        <c:marker val="1"/>
        <c:smooth val="0"/>
        <c:axId val="253905152"/>
        <c:axId val="253907328"/>
      </c:lineChart>
      <c:catAx>
        <c:axId val="25390515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3907328"/>
        <c:crosses val="autoZero"/>
        <c:auto val="1"/>
        <c:lblAlgn val="ctr"/>
        <c:lblOffset val="100"/>
        <c:noMultiLvlLbl val="0"/>
      </c:catAx>
      <c:valAx>
        <c:axId val="25390732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7264642906478795E-2"/>
              <c:y val="0.1561009377292041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905152"/>
        <c:crosses val="autoZero"/>
        <c:crossBetween val="between"/>
      </c:valAx>
      <c:spPr>
        <a:ln>
          <a:solidFill>
            <a:sysClr val="window" lastClr="FFFFFF">
              <a:lumMod val="85000"/>
            </a:sysClr>
          </a:solidFill>
        </a:ln>
      </c:spPr>
    </c:plotArea>
    <c:legend>
      <c:legendPos val="r"/>
      <c:layout>
        <c:manualLayout>
          <c:xMode val="edge"/>
          <c:yMode val="edge"/>
          <c:x val="0.70016071173814476"/>
          <c:y val="0.20537390041785941"/>
          <c:w val="0.24359754770883346"/>
          <c:h val="6.0716167852137244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(14)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العمالة</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Calibri"/>
                <a:cs typeface="Sakkal Majalla"/>
              </a:rPr>
              <a:t>إلى </a:t>
            </a:r>
            <a:r>
              <a:rPr lang="en-US" sz="1200" b="1" i="0" u="none" strike="noStrike" baseline="0">
                <a:solidFill>
                  <a:srgbClr val="000000"/>
                </a:solidFill>
                <a:latin typeface="Calibri"/>
                <a:cs typeface="Sakkal Majalla"/>
              </a:rPr>
              <a:t>السكان</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TO POPULATION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overlay val="0"/>
    </c:title>
    <c:autoTitleDeleted val="0"/>
    <c:plotArea>
      <c:layout>
        <c:manualLayout>
          <c:layoutTarget val="inner"/>
          <c:xMode val="edge"/>
          <c:yMode val="edge"/>
          <c:x val="0.10690135585661822"/>
          <c:y val="0.25704599933138439"/>
          <c:w val="0.87468021553485586"/>
          <c:h val="0.65743408090248878"/>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'14A'!$A$7:$A$12</c:f>
              <c:numCache>
                <c:formatCode>General</c:formatCode>
                <c:ptCount val="6"/>
                <c:pt idx="0">
                  <c:v>2016</c:v>
                </c:pt>
                <c:pt idx="1">
                  <c:v>2017</c:v>
                </c:pt>
                <c:pt idx="2">
                  <c:v>2018</c:v>
                </c:pt>
                <c:pt idx="3">
                  <c:v>2019</c:v>
                </c:pt>
                <c:pt idx="4">
                  <c:v>2020</c:v>
                </c:pt>
                <c:pt idx="5">
                  <c:v>2021</c:v>
                </c:pt>
              </c:numCache>
            </c:numRef>
          </c:cat>
          <c:val>
            <c:numRef>
              <c:f>'14A'!$D$7:$D$12</c:f>
              <c:numCache>
                <c:formatCode>0.0</c:formatCode>
                <c:ptCount val="6"/>
                <c:pt idx="0">
                  <c:v>88.95</c:v>
                </c:pt>
                <c:pt idx="1">
                  <c:v>88.31</c:v>
                </c:pt>
                <c:pt idx="2">
                  <c:v>88.2</c:v>
                </c:pt>
                <c:pt idx="3">
                  <c:v>88.09</c:v>
                </c:pt>
                <c:pt idx="4">
                  <c:v>87.85357833240613</c:v>
                </c:pt>
                <c:pt idx="5">
                  <c:v>87.282432720132419</c:v>
                </c:pt>
              </c:numCache>
            </c:numRef>
          </c:val>
          <c:extLst xmlns:c16r2="http://schemas.microsoft.com/office/drawing/2015/06/chart">
            <c:ext xmlns:c16="http://schemas.microsoft.com/office/drawing/2014/chart" uri="{C3380CC4-5D6E-409C-BE32-E72D297353CC}">
              <c16:uniqueId val="{00000000-32E5-4352-B6F2-F606DB87FA0E}"/>
            </c:ext>
          </c:extLst>
        </c:ser>
        <c:dLbls>
          <c:showLegendKey val="0"/>
          <c:showVal val="0"/>
          <c:showCatName val="0"/>
          <c:showSerName val="0"/>
          <c:showPercent val="0"/>
          <c:showBubbleSize val="0"/>
        </c:dLbls>
        <c:gapWidth val="189"/>
        <c:axId val="254937344"/>
        <c:axId val="254988288"/>
      </c:barChart>
      <c:catAx>
        <c:axId val="25493734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4988288"/>
        <c:crosses val="autoZero"/>
        <c:auto val="1"/>
        <c:lblAlgn val="ctr"/>
        <c:lblOffset val="100"/>
        <c:noMultiLvlLbl val="0"/>
      </c:catAx>
      <c:valAx>
        <c:axId val="254988288"/>
        <c:scaling>
          <c:orientation val="minMax"/>
          <c:max val="100"/>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5.1021407912763106E-2"/>
              <c:y val="0.1569146946062636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4937344"/>
        <c:crosses val="autoZero"/>
        <c:crossBetween val="between"/>
        <c:majorUnit val="1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74803149606299213" header="0" footer="0"/>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(15)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التوظيف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النوع</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RATE BY GENDER</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layout>
        <c:manualLayout>
          <c:xMode val="edge"/>
          <c:yMode val="edge"/>
          <c:x val="0.27047267117926049"/>
          <c:y val="2.1346410646037667E-2"/>
        </c:manualLayout>
      </c:layout>
      <c:overlay val="0"/>
    </c:title>
    <c:autoTitleDeleted val="0"/>
    <c:plotArea>
      <c:layout>
        <c:manualLayout>
          <c:layoutTarget val="inner"/>
          <c:xMode val="edge"/>
          <c:yMode val="edge"/>
          <c:x val="9.4124598061605946E-2"/>
          <c:y val="0.34654782521686256"/>
          <c:w val="0.85516560429946253"/>
          <c:h val="0.56006003648370939"/>
        </c:manualLayout>
      </c:layout>
      <c:barChart>
        <c:barDir val="col"/>
        <c:grouping val="clustered"/>
        <c:varyColors val="0"/>
        <c:ser>
          <c:idx val="0"/>
          <c:order val="0"/>
          <c:tx>
            <c:strRef>
              <c:f>'15A'!$H$7</c:f>
              <c:strCache>
                <c:ptCount val="1"/>
                <c:pt idx="0">
                  <c:v>ذكور
Males</c:v>
                </c:pt>
              </c:strCache>
            </c:strRef>
          </c:tx>
          <c:spPr>
            <a:solidFill>
              <a:schemeClr val="tx2">
                <a:lumMod val="60000"/>
                <a:lumOff val="40000"/>
              </a:schemeClr>
            </a:solidFill>
          </c:spPr>
          <c:invertIfNegative val="0"/>
          <c:cat>
            <c:numRef>
              <c:f>'15A'!$A$8:$A$13</c:f>
              <c:numCache>
                <c:formatCode>General</c:formatCode>
                <c:ptCount val="6"/>
                <c:pt idx="0">
                  <c:v>2016</c:v>
                </c:pt>
                <c:pt idx="1">
                  <c:v>2017</c:v>
                </c:pt>
                <c:pt idx="2">
                  <c:v>2018</c:v>
                </c:pt>
                <c:pt idx="3">
                  <c:v>2019</c:v>
                </c:pt>
                <c:pt idx="4">
                  <c:v>2020</c:v>
                </c:pt>
                <c:pt idx="5">
                  <c:v>2021</c:v>
                </c:pt>
              </c:numCache>
            </c:numRef>
          </c:cat>
          <c:val>
            <c:numRef>
              <c:f>'15A'!$H$8:$H$13</c:f>
              <c:numCache>
                <c:formatCode>#,##0.0</c:formatCode>
                <c:ptCount val="6"/>
                <c:pt idx="0">
                  <c:v>99.941097339731471</c:v>
                </c:pt>
                <c:pt idx="1">
                  <c:v>99.941719963582003</c:v>
                </c:pt>
                <c:pt idx="2">
                  <c:v>99.948914897189155</c:v>
                </c:pt>
                <c:pt idx="3">
                  <c:v>99.948133348831192</c:v>
                </c:pt>
                <c:pt idx="4">
                  <c:v>99.925751372701427</c:v>
                </c:pt>
                <c:pt idx="5">
                  <c:v>99.921560119648518</c:v>
                </c:pt>
              </c:numCache>
            </c:numRef>
          </c:val>
          <c:extLst xmlns:c16r2="http://schemas.microsoft.com/office/drawing/2015/06/chart">
            <c:ext xmlns:c16="http://schemas.microsoft.com/office/drawing/2014/chart" uri="{C3380CC4-5D6E-409C-BE32-E72D297353CC}">
              <c16:uniqueId val="{00000000-F64C-44BD-B2A2-DA59A080F19A}"/>
            </c:ext>
          </c:extLst>
        </c:ser>
        <c:ser>
          <c:idx val="1"/>
          <c:order val="1"/>
          <c:tx>
            <c:strRef>
              <c:f>'15A'!$I$7</c:f>
              <c:strCache>
                <c:ptCount val="1"/>
                <c:pt idx="0">
                  <c:v>إناث
Females</c:v>
                </c:pt>
              </c:strCache>
            </c:strRef>
          </c:tx>
          <c:spPr>
            <a:solidFill>
              <a:srgbClr val="993366"/>
            </a:solidFill>
          </c:spPr>
          <c:invertIfNegative val="0"/>
          <c:cat>
            <c:numRef>
              <c:f>'15A'!$A$8:$A$13</c:f>
              <c:numCache>
                <c:formatCode>General</c:formatCode>
                <c:ptCount val="6"/>
                <c:pt idx="0">
                  <c:v>2016</c:v>
                </c:pt>
                <c:pt idx="1">
                  <c:v>2017</c:v>
                </c:pt>
                <c:pt idx="2">
                  <c:v>2018</c:v>
                </c:pt>
                <c:pt idx="3">
                  <c:v>2019</c:v>
                </c:pt>
                <c:pt idx="4">
                  <c:v>2020</c:v>
                </c:pt>
                <c:pt idx="5">
                  <c:v>2021</c:v>
                </c:pt>
              </c:numCache>
            </c:numRef>
          </c:cat>
          <c:val>
            <c:numRef>
              <c:f>'15A'!$I$8:$I$13</c:f>
              <c:numCache>
                <c:formatCode>#,##0.0</c:formatCode>
                <c:ptCount val="6"/>
                <c:pt idx="0">
                  <c:v>99.304875768541237</c:v>
                </c:pt>
                <c:pt idx="1">
                  <c:v>99.387930817088943</c:v>
                </c:pt>
                <c:pt idx="2">
                  <c:v>99.560597950623247</c:v>
                </c:pt>
                <c:pt idx="3">
                  <c:v>99.561875856667314</c:v>
                </c:pt>
                <c:pt idx="4">
                  <c:v>99.456999446818187</c:v>
                </c:pt>
                <c:pt idx="5">
                  <c:v>99.545642697297794</c:v>
                </c:pt>
              </c:numCache>
            </c:numRef>
          </c:val>
          <c:extLst xmlns:c16r2="http://schemas.microsoft.com/office/drawing/2015/06/chart">
            <c:ext xmlns:c16="http://schemas.microsoft.com/office/drawing/2014/chart" uri="{C3380CC4-5D6E-409C-BE32-E72D297353CC}">
              <c16:uniqueId val="{00000001-F64C-44BD-B2A2-DA59A080F19A}"/>
            </c:ext>
          </c:extLst>
        </c:ser>
        <c:dLbls>
          <c:showLegendKey val="0"/>
          <c:showVal val="0"/>
          <c:showCatName val="0"/>
          <c:showSerName val="0"/>
          <c:showPercent val="0"/>
          <c:showBubbleSize val="0"/>
        </c:dLbls>
        <c:gapWidth val="150"/>
        <c:axId val="255354752"/>
        <c:axId val="255356288"/>
      </c:barChart>
      <c:catAx>
        <c:axId val="255354752"/>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5356288"/>
        <c:crosses val="autoZero"/>
        <c:auto val="1"/>
        <c:lblAlgn val="ctr"/>
        <c:lblOffset val="100"/>
        <c:noMultiLvlLbl val="0"/>
      </c:catAx>
      <c:valAx>
        <c:axId val="255356288"/>
        <c:scaling>
          <c:orientation val="minMax"/>
          <c:max val="100"/>
          <c:min val="0"/>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7395818943684672E-2"/>
              <c:y val="0.2129796933278077"/>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5354752"/>
        <c:crosses val="autoZero"/>
        <c:crossBetween val="between"/>
      </c:valAx>
      <c:spPr>
        <a:ln>
          <a:solidFill>
            <a:sysClr val="window" lastClr="FFFFFF">
              <a:lumMod val="85000"/>
            </a:sysClr>
          </a:solidFill>
        </a:ln>
      </c:spPr>
    </c:plotArea>
    <c:legend>
      <c:legendPos val="r"/>
      <c:layout>
        <c:manualLayout>
          <c:xMode val="edge"/>
          <c:yMode val="edge"/>
          <c:x val="0.59286402785344483"/>
          <c:y val="0.25734475508825783"/>
          <c:w val="0.37820636259616308"/>
          <c:h val="7.9065175264306911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(16)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الإعالة الاقتصادية</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 DEPENDENCY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overlay val="0"/>
    </c:title>
    <c:autoTitleDeleted val="0"/>
    <c:plotArea>
      <c:layout>
        <c:manualLayout>
          <c:layoutTarget val="inner"/>
          <c:xMode val="edge"/>
          <c:yMode val="edge"/>
          <c:x val="0.14275839401294496"/>
          <c:y val="0.24220612423447069"/>
          <c:w val="0.80030002696871627"/>
          <c:h val="0.6722740857392826"/>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'16A'!$A$7:$A$12</c:f>
              <c:numCache>
                <c:formatCode>General</c:formatCode>
                <c:ptCount val="6"/>
                <c:pt idx="0">
                  <c:v>2016</c:v>
                </c:pt>
                <c:pt idx="1">
                  <c:v>2017</c:v>
                </c:pt>
                <c:pt idx="2">
                  <c:v>2018</c:v>
                </c:pt>
                <c:pt idx="3">
                  <c:v>2019</c:v>
                </c:pt>
                <c:pt idx="4">
                  <c:v>2020</c:v>
                </c:pt>
                <c:pt idx="5">
                  <c:v>2021</c:v>
                </c:pt>
              </c:numCache>
            </c:numRef>
          </c:cat>
          <c:val>
            <c:numRef>
              <c:f>'16A'!$D$7:$D$12</c:f>
              <c:numCache>
                <c:formatCode>0.0</c:formatCode>
                <c:ptCount val="6"/>
                <c:pt idx="0">
                  <c:v>28.288117450045387</c:v>
                </c:pt>
                <c:pt idx="1">
                  <c:v>29.157715436812715</c:v>
                </c:pt>
                <c:pt idx="2">
                  <c:v>29.389323547078209</c:v>
                </c:pt>
                <c:pt idx="3">
                  <c:v>29.2</c:v>
                </c:pt>
                <c:pt idx="4">
                  <c:v>29.992587254775771</c:v>
                </c:pt>
                <c:pt idx="5">
                  <c:v>29.909799635557082</c:v>
                </c:pt>
              </c:numCache>
            </c:numRef>
          </c:val>
          <c:extLst xmlns:c16r2="http://schemas.microsoft.com/office/drawing/2015/06/chart">
            <c:ext xmlns:c16="http://schemas.microsoft.com/office/drawing/2014/chart" uri="{C3380CC4-5D6E-409C-BE32-E72D297353CC}">
              <c16:uniqueId val="{00000000-4190-490B-8E4C-56EFB150408B}"/>
            </c:ext>
          </c:extLst>
        </c:ser>
        <c:dLbls>
          <c:showLegendKey val="0"/>
          <c:showVal val="0"/>
          <c:showCatName val="0"/>
          <c:showSerName val="0"/>
          <c:showPercent val="0"/>
          <c:showBubbleSize val="0"/>
        </c:dLbls>
        <c:gapWidth val="189"/>
        <c:axId val="255587840"/>
        <c:axId val="255589376"/>
      </c:barChart>
      <c:catAx>
        <c:axId val="25558784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5589376"/>
        <c:crosses val="autoZero"/>
        <c:auto val="1"/>
        <c:lblAlgn val="ctr"/>
        <c:lblOffset val="100"/>
        <c:noMultiLvlLbl val="0"/>
      </c:catAx>
      <c:valAx>
        <c:axId val="255589376"/>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8.5660877089817331E-2"/>
              <c:y val="0.1491331583552056"/>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587840"/>
        <c:crosses val="autoZero"/>
        <c:crossBetween val="between"/>
        <c:majorUnit val="5"/>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sz="1000" b="0" i="0" u="none" strike="noStrike" kern="1200" baseline="0">
                <a:solidFill>
                  <a:srgbClr val="000000"/>
                </a:solidFill>
                <a:latin typeface="Arial"/>
                <a:ea typeface="Arial"/>
                <a:cs typeface="Arial"/>
              </a:defRPr>
            </a:pPr>
            <a:r>
              <a:rPr lang="en-US" sz="1100" b="1" i="0" u="none" strike="noStrike" baseline="0">
                <a:solidFill>
                  <a:srgbClr val="000000"/>
                </a:solidFill>
                <a:latin typeface="Sakkal Majalla" panose="02000000000000000000" pitchFamily="2" charset="-78"/>
                <a:cs typeface="Sakkal Majalla" panose="02000000000000000000" pitchFamily="2" charset="-78"/>
              </a:rPr>
              <a:t>Graph No. (17) شكل رقم</a:t>
            </a:r>
          </a:p>
          <a:p>
            <a:pPr algn="ctr" rtl="0">
              <a:defRPr sz="1000" b="0" i="0" u="none" strike="noStrike" kern="1200" baseline="0">
                <a:solidFill>
                  <a:srgbClr val="000000"/>
                </a:solidFill>
                <a:latin typeface="Arial"/>
                <a:ea typeface="Arial"/>
                <a:cs typeface="Arial"/>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السكان النشيطين اقتصادياً </a:t>
            </a:r>
            <a:r>
              <a:rPr lang="ar-QA" sz="1200" b="1" i="0" u="none" strike="noStrike" baseline="0">
                <a:solidFill>
                  <a:srgbClr val="000000"/>
                </a:solidFill>
                <a:latin typeface="Sakkal Majalla" panose="02000000000000000000" pitchFamily="2" charset="-78"/>
                <a:cs typeface="Sakkal Majalla" panose="02000000000000000000" pitchFamily="2" charset="-78"/>
              </a:rPr>
              <a:t>(15 سنة </a:t>
            </a:r>
            <a:r>
              <a:rPr lang="en-US" sz="1200" b="1" i="0" u="none" strike="noStrike" baseline="0">
                <a:solidFill>
                  <a:srgbClr val="000000"/>
                </a:solidFill>
                <a:latin typeface="Sakkal Majalla" panose="02000000000000000000" pitchFamily="2" charset="-78"/>
                <a:cs typeface="Sakkal Majalla" panose="02000000000000000000" pitchFamily="2" charset="-78"/>
              </a:rPr>
              <a:t>فأكثر</a:t>
            </a:r>
            <a:r>
              <a:rPr lang="ar-QA" sz="1200" b="1" i="0" u="none" strike="noStrike" baseline="0">
                <a:solidFill>
                  <a:srgbClr val="000000"/>
                </a:solidFill>
                <a:latin typeface="Sakkal Majalla" panose="02000000000000000000" pitchFamily="2" charset="-78"/>
                <a:cs typeface="Sakkal Majalla" panose="02000000000000000000" pitchFamily="2" charset="-78"/>
              </a:rPr>
              <a:t>)</a:t>
            </a:r>
            <a:r>
              <a:rPr lang="en-US" sz="1200" b="1" i="0" u="none" strike="noStrike" baseline="0">
                <a:solidFill>
                  <a:srgbClr val="000000"/>
                </a:solidFill>
                <a:latin typeface="Sakkal Majalla" panose="02000000000000000000" pitchFamily="2" charset="-78"/>
                <a:cs typeface="Sakkal Majalla" panose="02000000000000000000" pitchFamily="2" charset="-78"/>
              </a:rPr>
              <a:t>حسب النشاط الاقتصادي والنوع</a:t>
            </a:r>
            <a:r>
              <a:rPr lang="ar-QA" sz="1200" b="1" i="0" u="none" strike="noStrike" baseline="0">
                <a:solidFill>
                  <a:srgbClr val="000000"/>
                </a:solidFill>
                <a:latin typeface="Sakkal Majalla" panose="02000000000000000000" pitchFamily="2" charset="-78"/>
                <a:cs typeface="Sakkal Majalla" panose="02000000000000000000" pitchFamily="2" charset="-78"/>
              </a:rPr>
              <a:t> </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lgn="ctr" rtl="0">
              <a:defRPr sz="1000" b="0" i="0" u="none" strike="noStrike" kern="1200" baseline="0">
                <a:solidFill>
                  <a:srgbClr val="000000"/>
                </a:solidFill>
                <a:latin typeface="Arial"/>
                <a:ea typeface="Arial"/>
                <a:cs typeface="Arial"/>
              </a:defRPr>
            </a:pPr>
            <a:r>
              <a:rPr lang="en-US" sz="900" b="1" i="0" u="none" strike="noStrike" kern="1200" baseline="0">
                <a:solidFill>
                  <a:srgbClr val="000000"/>
                </a:solidFill>
                <a:latin typeface="Arial" panose="020B0604020202020204" pitchFamily="34" charset="0"/>
                <a:ea typeface="Calibri"/>
                <a:cs typeface="Arial" panose="020B0604020202020204" pitchFamily="34" charset="0"/>
              </a:rPr>
              <a:t>PERCENTAGE OF ACTIVE POPULATION (15 YEARS &amp; ABOVE) BY ECONOMIC ACTIVITY &amp; GENDER, 2016 &amp; 2021</a:t>
            </a:r>
          </a:p>
        </c:rich>
      </c:tx>
      <c:layout>
        <c:manualLayout>
          <c:xMode val="edge"/>
          <c:yMode val="edge"/>
          <c:x val="0.13811113201293526"/>
          <c:y val="3.9215290396392754E-3"/>
        </c:manualLayout>
      </c:layout>
      <c:overlay val="0"/>
    </c:title>
    <c:autoTitleDeleted val="0"/>
    <c:plotArea>
      <c:layout>
        <c:manualLayout>
          <c:layoutTarget val="inner"/>
          <c:xMode val="edge"/>
          <c:yMode val="edge"/>
          <c:x val="6.1273758768254451E-2"/>
          <c:y val="0.3292339404544129"/>
          <c:w val="0.88746672997533604"/>
          <c:h val="0.39413392454731039"/>
        </c:manualLayout>
      </c:layout>
      <c:barChart>
        <c:barDir val="col"/>
        <c:grouping val="clustered"/>
        <c:varyColors val="0"/>
        <c:ser>
          <c:idx val="0"/>
          <c:order val="0"/>
          <c:tx>
            <c:strRef>
              <c:f>'17A'!$C$47</c:f>
              <c:strCache>
                <c:ptCount val="1"/>
                <c:pt idx="0">
                  <c:v>2016</c:v>
                </c:pt>
              </c:strCache>
            </c:strRef>
          </c:tx>
          <c:spPr>
            <a:solidFill>
              <a:schemeClr val="accent5">
                <a:lumMod val="60000"/>
                <a:lumOff val="40000"/>
              </a:schemeClr>
            </a:solidFill>
            <a:ln>
              <a:noFill/>
            </a:ln>
          </c:spPr>
          <c:invertIfNegative val="0"/>
          <c:dLbls>
            <c:spPr>
              <a:noFill/>
              <a:ln w="25400">
                <a:noFill/>
              </a:ln>
            </c:spPr>
            <c:txPr>
              <a:bodyPr/>
              <a:lstStyle/>
              <a:p>
                <a:pPr>
                  <a:defRPr sz="1000" b="0" i="0" u="none" strike="noStrike" baseline="0">
                    <a:solidFill>
                      <a:srgbClr val="00B0F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'17A'!$C$48:$C$53</c:f>
              <c:numCache>
                <c:formatCode>#,##0.0</c:formatCode>
                <c:ptCount val="6"/>
                <c:pt idx="0">
                  <c:v>1.3984318435660126</c:v>
                </c:pt>
                <c:pt idx="1">
                  <c:v>0</c:v>
                </c:pt>
                <c:pt idx="2">
                  <c:v>61.794175258599878</c:v>
                </c:pt>
                <c:pt idx="3">
                  <c:v>6.4186259350424573</c:v>
                </c:pt>
                <c:pt idx="4">
                  <c:v>36.807392897834099</c:v>
                </c:pt>
                <c:pt idx="5">
                  <c:v>93.581374064957544</c:v>
                </c:pt>
              </c:numCache>
            </c:numRef>
          </c:val>
          <c:extLst xmlns:c16r2="http://schemas.microsoft.com/office/drawing/2015/06/chart">
            <c:ext xmlns:c16="http://schemas.microsoft.com/office/drawing/2014/chart" uri="{C3380CC4-5D6E-409C-BE32-E72D297353CC}">
              <c16:uniqueId val="{00000000-A477-417A-AA0C-0B15FF99D9A0}"/>
            </c:ext>
          </c:extLst>
        </c:ser>
        <c:ser>
          <c:idx val="1"/>
          <c:order val="1"/>
          <c:tx>
            <c:strRef>
              <c:f>'17A'!$D$47</c:f>
              <c:strCache>
                <c:ptCount val="1"/>
                <c:pt idx="0">
                  <c:v>2021</c:v>
                </c:pt>
              </c:strCache>
            </c:strRef>
          </c:tx>
          <c:spPr>
            <a:solidFill>
              <a:schemeClr val="accent6"/>
            </a:solidFill>
            <a:ln>
              <a:noFill/>
            </a:ln>
          </c:spPr>
          <c:invertIfNegative val="0"/>
          <c:dLbls>
            <c:dLbl>
              <c:idx val="2"/>
              <c:layout>
                <c:manualLayout>
                  <c:x val="6.7001675041876048E-3"/>
                  <c:y val="4.3010752688172043E-3"/>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77-417A-AA0C-0B15FF99D9A0}"/>
                </c:ext>
              </c:extLst>
            </c:dLbl>
            <c:dLbl>
              <c:idx val="4"/>
              <c:layout>
                <c:manualLayout>
                  <c:x val="8.1889990162138649E-17"/>
                  <c:y val="1.2903225806451613E-2"/>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77-417A-AA0C-0B15FF99D9A0}"/>
                </c:ext>
              </c:extLst>
            </c:dLbl>
            <c:dLbl>
              <c:idx val="5"/>
              <c:layout>
                <c:manualLayout>
                  <c:x val="6.7001675041876048E-3"/>
                  <c:y val="0"/>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77-417A-AA0C-0B15FF99D9A0}"/>
                </c:ext>
              </c:extLst>
            </c:dLbl>
            <c:spPr>
              <a:noFill/>
              <a:ln w="25400">
                <a:noFill/>
              </a:ln>
            </c:spPr>
            <c:txPr>
              <a:bodyPr/>
              <a:lstStyle/>
              <a:p>
                <a:pPr>
                  <a:defRPr sz="1000" b="1" i="0" u="none" strike="noStrike" baseline="0">
                    <a:solidFill>
                      <a:schemeClr val="accent6">
                        <a:lumMod val="75000"/>
                      </a:schemeClr>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'17A'!$D$48:$D$53</c:f>
              <c:numCache>
                <c:formatCode>#,##0.0</c:formatCode>
                <c:ptCount val="6"/>
                <c:pt idx="0">
                  <c:v>1.5592347558965147</c:v>
                </c:pt>
                <c:pt idx="1">
                  <c:v>0</c:v>
                </c:pt>
                <c:pt idx="2">
                  <c:v>47.352323796085081</c:v>
                </c:pt>
                <c:pt idx="3">
                  <c:v>3.7378201027965465</c:v>
                </c:pt>
                <c:pt idx="4">
                  <c:v>51.088441448018408</c:v>
                </c:pt>
                <c:pt idx="5">
                  <c:v>96.262179897203453</c:v>
                </c:pt>
              </c:numCache>
            </c:numRef>
          </c:val>
          <c:extLst xmlns:c16r2="http://schemas.microsoft.com/office/drawing/2015/06/chart">
            <c:ext xmlns:c16="http://schemas.microsoft.com/office/drawing/2014/chart" uri="{C3380CC4-5D6E-409C-BE32-E72D297353CC}">
              <c16:uniqueId val="{00000004-A477-417A-AA0C-0B15FF99D9A0}"/>
            </c:ext>
          </c:extLst>
        </c:ser>
        <c:dLbls>
          <c:showLegendKey val="0"/>
          <c:showVal val="0"/>
          <c:showCatName val="0"/>
          <c:showSerName val="0"/>
          <c:showPercent val="0"/>
          <c:showBubbleSize val="0"/>
        </c:dLbls>
        <c:gapWidth val="150"/>
        <c:axId val="253645184"/>
        <c:axId val="253646720"/>
      </c:barChart>
      <c:catAx>
        <c:axId val="25364518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3646720"/>
        <c:crosses val="autoZero"/>
        <c:auto val="1"/>
        <c:lblAlgn val="ctr"/>
        <c:lblOffset val="100"/>
        <c:noMultiLvlLbl val="0"/>
      </c:catAx>
      <c:valAx>
        <c:axId val="253646720"/>
        <c:scaling>
          <c:orientation val="minMax"/>
          <c:max val="100"/>
        </c:scaling>
        <c:delete val="0"/>
        <c:axPos val="l"/>
        <c:majorGridlines>
          <c:spPr>
            <a:ln w="9525">
              <a:solidFill>
                <a:schemeClr val="bg1">
                  <a:lumMod val="8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3645184"/>
        <c:crosses val="autoZero"/>
        <c:crossBetween val="between"/>
        <c:majorUnit val="20"/>
      </c:valAx>
    </c:plotArea>
    <c:legend>
      <c:legendPos val="r"/>
      <c:layout>
        <c:manualLayout>
          <c:xMode val="edge"/>
          <c:yMode val="edge"/>
          <c:x val="7.9472773952369194E-2"/>
          <c:y val="0.27091331170253269"/>
          <c:w val="0.22252362900273159"/>
          <c:h val="6.5658767585139999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(18)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(15 سنة فأكثر) حسب النوع</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UNEMPLOYMENT RATE (15 YEARS &amp; ABOVE)  BY GENDER</a:t>
            </a:r>
            <a:endParaRPr lang="en-US" sz="900" b="0" i="0" u="none" strike="noStrike" baseline="0">
              <a:solidFill>
                <a:srgbClr val="000000"/>
              </a:solidFill>
              <a:latin typeface="Arial"/>
              <a:cs typeface="Arial"/>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2016 - 2021</a:t>
            </a:r>
          </a:p>
        </c:rich>
      </c:tx>
      <c:overlay val="0"/>
    </c:title>
    <c:autoTitleDeleted val="0"/>
    <c:plotArea>
      <c:layout>
        <c:manualLayout>
          <c:layoutTarget val="inner"/>
          <c:xMode val="edge"/>
          <c:yMode val="edge"/>
          <c:x val="8.9756387852473932E-2"/>
          <c:y val="0.32644666989441856"/>
          <c:w val="0.86498250666305931"/>
          <c:h val="0.59930039995000628"/>
        </c:manualLayout>
      </c:layout>
      <c:lineChart>
        <c:grouping val="standard"/>
        <c:varyColors val="0"/>
        <c:ser>
          <c:idx val="0"/>
          <c:order val="0"/>
          <c:tx>
            <c:strRef>
              <c:f>'18A'!$H$7</c:f>
              <c:strCache>
                <c:ptCount val="1"/>
                <c:pt idx="0">
                  <c:v>ذكور
Males</c:v>
                </c:pt>
              </c:strCache>
            </c:strRef>
          </c:tx>
          <c:spPr>
            <a:ln>
              <a:solidFill>
                <a:schemeClr val="accent1">
                  <a:lumMod val="75000"/>
                </a:schemeClr>
              </a:solidFill>
            </a:ln>
          </c:spPr>
          <c:marker>
            <c:symbol val="diamond"/>
            <c:size val="5"/>
            <c:spPr>
              <a:solidFill>
                <a:schemeClr val="accent1">
                  <a:lumMod val="75000"/>
                </a:schemeClr>
              </a:solidFill>
              <a:ln>
                <a:noFill/>
              </a:ln>
            </c:spPr>
          </c:marker>
          <c:dLbls>
            <c:dLbl>
              <c:idx val="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1"/>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2"/>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3"/>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4"/>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dLbl>
              <c:idx val="5"/>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'18A'!$A$8:$A$13</c:f>
              <c:numCache>
                <c:formatCode>General</c:formatCode>
                <c:ptCount val="6"/>
                <c:pt idx="0">
                  <c:v>2016</c:v>
                </c:pt>
                <c:pt idx="1">
                  <c:v>2017</c:v>
                </c:pt>
                <c:pt idx="2">
                  <c:v>2018</c:v>
                </c:pt>
                <c:pt idx="3">
                  <c:v>2019</c:v>
                </c:pt>
                <c:pt idx="4">
                  <c:v>2020</c:v>
                </c:pt>
                <c:pt idx="5">
                  <c:v>2021</c:v>
                </c:pt>
              </c:numCache>
            </c:numRef>
          </c:cat>
          <c:val>
            <c:numRef>
              <c:f>'18A'!$H$8:$H$13</c:f>
              <c:numCache>
                <c:formatCode>#,##0.0</c:formatCode>
                <c:ptCount val="6"/>
                <c:pt idx="0">
                  <c:v>5.8902660268528813E-2</c:v>
                </c:pt>
                <c:pt idx="1">
                  <c:v>5.8280036417997685E-2</c:v>
                </c:pt>
                <c:pt idx="2">
                  <c:v>5.1106892413637639E-2</c:v>
                </c:pt>
                <c:pt idx="3">
                  <c:v>5.1866651168808946E-2</c:v>
                </c:pt>
                <c:pt idx="4">
                  <c:v>0.1</c:v>
                </c:pt>
                <c:pt idx="5">
                  <c:v>7.8439880351480654E-2</c:v>
                </c:pt>
              </c:numCache>
            </c:numRef>
          </c:val>
          <c:smooth val="0"/>
          <c:extLst xmlns:c16r2="http://schemas.microsoft.com/office/drawing/2015/06/chart">
            <c:ext xmlns:c16="http://schemas.microsoft.com/office/drawing/2014/chart" uri="{C3380CC4-5D6E-409C-BE32-E72D297353CC}">
              <c16:uniqueId val="{00000006-1869-41B7-8BAB-E86ECAB0C6EC}"/>
            </c:ext>
          </c:extLst>
        </c:ser>
        <c:ser>
          <c:idx val="1"/>
          <c:order val="1"/>
          <c:tx>
            <c:strRef>
              <c:f>'18A'!$I$7</c:f>
              <c:strCache>
                <c:ptCount val="1"/>
                <c:pt idx="0">
                  <c:v>إناث
Females</c:v>
                </c:pt>
              </c:strCache>
            </c:strRef>
          </c:tx>
          <c:spPr>
            <a:ln w="28575">
              <a:solidFill>
                <a:srgbClr val="802060"/>
              </a:solidFill>
              <a:prstDash val="solid"/>
            </a:ln>
          </c:spPr>
          <c:marker>
            <c:symbol val="square"/>
            <c:size val="4"/>
            <c:spPr>
              <a:solidFill>
                <a:srgbClr val="993366"/>
              </a:solidFill>
              <a:ln w="28575">
                <a:noFill/>
              </a:ln>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'18A'!$A$8:$A$13</c:f>
              <c:numCache>
                <c:formatCode>General</c:formatCode>
                <c:ptCount val="6"/>
                <c:pt idx="0">
                  <c:v>2016</c:v>
                </c:pt>
                <c:pt idx="1">
                  <c:v>2017</c:v>
                </c:pt>
                <c:pt idx="2">
                  <c:v>2018</c:v>
                </c:pt>
                <c:pt idx="3">
                  <c:v>2019</c:v>
                </c:pt>
                <c:pt idx="4">
                  <c:v>2020</c:v>
                </c:pt>
                <c:pt idx="5">
                  <c:v>2021</c:v>
                </c:pt>
              </c:numCache>
            </c:numRef>
          </c:cat>
          <c:val>
            <c:numRef>
              <c:f>'18A'!$I$8:$I$13</c:f>
              <c:numCache>
                <c:formatCode>#,##0.0</c:formatCode>
                <c:ptCount val="6"/>
                <c:pt idx="0">
                  <c:v>0.695124231458771</c:v>
                </c:pt>
                <c:pt idx="1">
                  <c:v>0.61206918291105716</c:v>
                </c:pt>
                <c:pt idx="2">
                  <c:v>0.44114289728324813</c:v>
                </c:pt>
                <c:pt idx="3">
                  <c:v>0.43812414333268063</c:v>
                </c:pt>
                <c:pt idx="4">
                  <c:v>0.5</c:v>
                </c:pt>
                <c:pt idx="5">
                  <c:v>0.45435730270221325</c:v>
                </c:pt>
              </c:numCache>
            </c:numRef>
          </c:val>
          <c:smooth val="0"/>
          <c:extLst xmlns:c16r2="http://schemas.microsoft.com/office/drawing/2015/06/chart">
            <c:ext xmlns:c16="http://schemas.microsoft.com/office/drawing/2014/chart" uri="{C3380CC4-5D6E-409C-BE32-E72D297353CC}">
              <c16:uniqueId val="{00000007-1869-41B7-8BAB-E86ECAB0C6EC}"/>
            </c:ext>
          </c:extLst>
        </c:ser>
        <c:dLbls>
          <c:showLegendKey val="0"/>
          <c:showVal val="0"/>
          <c:showCatName val="0"/>
          <c:showSerName val="0"/>
          <c:showPercent val="0"/>
          <c:showBubbleSize val="0"/>
        </c:dLbls>
        <c:marker val="1"/>
        <c:smooth val="0"/>
        <c:axId val="255699968"/>
        <c:axId val="255922944"/>
      </c:lineChart>
      <c:catAx>
        <c:axId val="255699968"/>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5922944"/>
        <c:crosses val="autoZero"/>
        <c:auto val="1"/>
        <c:lblAlgn val="ctr"/>
        <c:lblOffset val="100"/>
        <c:noMultiLvlLbl val="0"/>
      </c:catAx>
      <c:valAx>
        <c:axId val="255922944"/>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416452724830162E-2"/>
              <c:y val="0.1922312835895513"/>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699968"/>
        <c:crosses val="autoZero"/>
        <c:crossBetween val="between"/>
        <c:majorUnit val="0.5"/>
      </c:valAx>
    </c:plotArea>
    <c:legend>
      <c:legendPos val="r"/>
      <c:layout>
        <c:manualLayout>
          <c:xMode val="edge"/>
          <c:yMode val="edge"/>
          <c:x val="0.47459155238478629"/>
          <c:y val="0.29837838053177362"/>
          <c:w val="0.48024145181793854"/>
          <c:h val="0.1235472981889375"/>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(19)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للشباب (15 - 24 سنة) حسب النوع</a:t>
            </a:r>
            <a:endParaRPr lang="en-US" sz="1200" b="1"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YOUTH UNEMPLOYMENT RATE (15 - 24 YEAR) BY GENDER</a:t>
            </a: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2016  - 2021</a:t>
            </a:r>
          </a:p>
        </c:rich>
      </c:tx>
      <c:overlay val="0"/>
    </c:title>
    <c:autoTitleDeleted val="0"/>
    <c:plotArea>
      <c:layout>
        <c:manualLayout>
          <c:layoutTarget val="inner"/>
          <c:xMode val="edge"/>
          <c:yMode val="edge"/>
          <c:x val="0.10422292150190086"/>
          <c:y val="0.31208036000977663"/>
          <c:w val="0.85774923704157235"/>
          <c:h val="0.60290710770100775"/>
        </c:manualLayout>
      </c:layout>
      <c:lineChart>
        <c:grouping val="standard"/>
        <c:varyColors val="0"/>
        <c:ser>
          <c:idx val="0"/>
          <c:order val="0"/>
          <c:tx>
            <c:strRef>
              <c:f>'19A'!$H$7</c:f>
              <c:strCache>
                <c:ptCount val="1"/>
                <c:pt idx="0">
                  <c:v>ذكور
Male</c:v>
                </c:pt>
              </c:strCache>
            </c:strRef>
          </c:tx>
          <c:spPr>
            <a:ln>
              <a:solidFill>
                <a:schemeClr val="accent1"/>
              </a:solidFill>
            </a:ln>
          </c:spPr>
          <c:marker>
            <c:symbol val="none"/>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9A-4421-AB89-37C8AEB9CC47}"/>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9A-4421-AB89-37C8AEB9CC47}"/>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9A-4421-AB89-37C8AEB9CC47}"/>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'19A'!$A$8:$A$13</c:f>
              <c:numCache>
                <c:formatCode>General</c:formatCode>
                <c:ptCount val="6"/>
                <c:pt idx="0">
                  <c:v>2016</c:v>
                </c:pt>
                <c:pt idx="1">
                  <c:v>2017</c:v>
                </c:pt>
                <c:pt idx="2">
                  <c:v>2018</c:v>
                </c:pt>
                <c:pt idx="3">
                  <c:v>2019</c:v>
                </c:pt>
                <c:pt idx="4">
                  <c:v>2020</c:v>
                </c:pt>
                <c:pt idx="5">
                  <c:v>2021</c:v>
                </c:pt>
              </c:numCache>
            </c:numRef>
          </c:cat>
          <c:val>
            <c:numRef>
              <c:f>'19A'!$H$8:$H$13</c:f>
              <c:numCache>
                <c:formatCode>#,##0.0</c:formatCode>
                <c:ptCount val="6"/>
                <c:pt idx="0">
                  <c:v>0.18360278282271911</c:v>
                </c:pt>
                <c:pt idx="1">
                  <c:v>0.2125169397560675</c:v>
                </c:pt>
                <c:pt idx="2">
                  <c:v>9.8871640148001677E-2</c:v>
                </c:pt>
                <c:pt idx="3">
                  <c:v>9.364254883312606E-2</c:v>
                </c:pt>
                <c:pt idx="4">
                  <c:v>0.2</c:v>
                </c:pt>
                <c:pt idx="5">
                  <c:v>0.31094746485324687</c:v>
                </c:pt>
              </c:numCache>
            </c:numRef>
          </c:val>
          <c:smooth val="0"/>
          <c:extLst xmlns:c16r2="http://schemas.microsoft.com/office/drawing/2015/06/chart">
            <c:ext xmlns:c16="http://schemas.microsoft.com/office/drawing/2014/chart" uri="{C3380CC4-5D6E-409C-BE32-E72D297353CC}">
              <c16:uniqueId val="{00000004-429A-4421-AB89-37C8AEB9CC47}"/>
            </c:ext>
          </c:extLst>
        </c:ser>
        <c:ser>
          <c:idx val="1"/>
          <c:order val="1"/>
          <c:tx>
            <c:strRef>
              <c:f>'19A'!$I$7</c:f>
              <c:strCache>
                <c:ptCount val="1"/>
                <c:pt idx="0">
                  <c:v>إناث
Female</c:v>
                </c:pt>
              </c:strCache>
            </c:strRef>
          </c:tx>
          <c:spPr>
            <a:ln w="25400">
              <a:solidFill>
                <a:srgbClr val="802060"/>
              </a:solidFill>
              <a:prstDash val="solid"/>
            </a:ln>
          </c:spPr>
          <c:marker>
            <c:symbol val="none"/>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9A-4421-AB89-37C8AEB9CC47}"/>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9A-4421-AB89-37C8AEB9CC47}"/>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9A-4421-AB89-37C8AEB9CC47}"/>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'19A'!$A$8:$A$13</c:f>
              <c:numCache>
                <c:formatCode>General</c:formatCode>
                <c:ptCount val="6"/>
                <c:pt idx="0">
                  <c:v>2016</c:v>
                </c:pt>
                <c:pt idx="1">
                  <c:v>2017</c:v>
                </c:pt>
                <c:pt idx="2">
                  <c:v>2018</c:v>
                </c:pt>
                <c:pt idx="3">
                  <c:v>2019</c:v>
                </c:pt>
                <c:pt idx="4">
                  <c:v>2020</c:v>
                </c:pt>
                <c:pt idx="5">
                  <c:v>2021</c:v>
                </c:pt>
              </c:numCache>
            </c:numRef>
          </c:cat>
          <c:val>
            <c:numRef>
              <c:f>'19A'!$I$8:$I$13</c:f>
              <c:numCache>
                <c:formatCode>#,##0.0</c:formatCode>
                <c:ptCount val="6"/>
                <c:pt idx="0">
                  <c:v>2.056034941940982</c:v>
                </c:pt>
                <c:pt idx="1">
                  <c:v>1.9831533149520655</c:v>
                </c:pt>
                <c:pt idx="2">
                  <c:v>1.3065350594854923</c:v>
                </c:pt>
                <c:pt idx="3">
                  <c:v>1.3318670576735092</c:v>
                </c:pt>
                <c:pt idx="4">
                  <c:v>1.7</c:v>
                </c:pt>
                <c:pt idx="5">
                  <c:v>1.7412510669430556</c:v>
                </c:pt>
              </c:numCache>
            </c:numRef>
          </c:val>
          <c:smooth val="0"/>
          <c:extLst xmlns:c16r2="http://schemas.microsoft.com/office/drawing/2015/06/chart">
            <c:ext xmlns:c16="http://schemas.microsoft.com/office/drawing/2014/chart" uri="{C3380CC4-5D6E-409C-BE32-E72D297353CC}">
              <c16:uniqueId val="{00000009-429A-4421-AB89-37C8AEB9CC47}"/>
            </c:ext>
          </c:extLst>
        </c:ser>
        <c:dLbls>
          <c:showLegendKey val="0"/>
          <c:showVal val="0"/>
          <c:showCatName val="0"/>
          <c:showSerName val="0"/>
          <c:showPercent val="0"/>
          <c:showBubbleSize val="0"/>
        </c:dLbls>
        <c:marker val="1"/>
        <c:smooth val="0"/>
        <c:axId val="255994880"/>
        <c:axId val="256000768"/>
      </c:lineChart>
      <c:catAx>
        <c:axId val="25599488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6000768"/>
        <c:crosses val="autoZero"/>
        <c:auto val="1"/>
        <c:lblAlgn val="ctr"/>
        <c:lblOffset val="100"/>
        <c:noMultiLvlLbl val="0"/>
      </c:catAx>
      <c:valAx>
        <c:axId val="256000768"/>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2.9041598807782613E-2"/>
              <c:y val="0.16634477294111819"/>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994880"/>
        <c:crosses val="autoZero"/>
        <c:crossBetween val="between"/>
      </c:valAx>
    </c:plotArea>
    <c:legend>
      <c:legendPos val="r"/>
      <c:layout>
        <c:manualLayout>
          <c:xMode val="edge"/>
          <c:yMode val="edge"/>
          <c:x val="0.47648337850898409"/>
          <c:y val="0.27036676714862862"/>
          <c:w val="0.48108093983121802"/>
          <c:h val="0.1021165111512613"/>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السكان غير النشيطين اقتصادياً (15 سنة فاكثر) حسب النوع</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INACTIVE POPULATION (15 YEARS &amp; ABOVE) BY GENDER</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layout>
        <c:manualLayout>
          <c:xMode val="edge"/>
          <c:yMode val="edge"/>
          <c:x val="0.15366556453170627"/>
          <c:y val="1.379702537182852E-2"/>
        </c:manualLayout>
      </c:layout>
      <c:overlay val="0"/>
    </c:title>
    <c:autoTitleDeleted val="0"/>
    <c:plotArea>
      <c:layout>
        <c:manualLayout>
          <c:layoutTarget val="inner"/>
          <c:xMode val="edge"/>
          <c:yMode val="edge"/>
          <c:x val="0.12875671906325362"/>
          <c:y val="0.31499693662211531"/>
          <c:w val="0.82053345730307692"/>
          <c:h val="0.59161103421150163"/>
        </c:manualLayout>
      </c:layout>
      <c:lineChart>
        <c:grouping val="standard"/>
        <c:varyColors val="0"/>
        <c:ser>
          <c:idx val="0"/>
          <c:order val="0"/>
          <c:tx>
            <c:strRef>
              <c:f>'2A'!$H$7</c:f>
              <c:strCache>
                <c:ptCount val="1"/>
                <c:pt idx="0">
                  <c:v>ذكور
Males</c:v>
                </c:pt>
              </c:strCache>
            </c:strRef>
          </c:tx>
          <c:dLbls>
            <c:dLbl>
              <c:idx val="0"/>
              <c:layout>
                <c:manualLayout>
                  <c:x val="-3.4632034632034632E-2"/>
                  <c:y val="3.8424591738712779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116-49BD-828D-3CEC061042D2}"/>
                </c:ext>
              </c:extLst>
            </c:dLbl>
            <c:dLbl>
              <c:idx val="5"/>
              <c:layout/>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16-49BD-828D-3CEC061042D2}"/>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'2A'!$A$8:$A$13</c:f>
              <c:numCache>
                <c:formatCode>General</c:formatCode>
                <c:ptCount val="6"/>
                <c:pt idx="0">
                  <c:v>2016</c:v>
                </c:pt>
                <c:pt idx="1">
                  <c:v>2017</c:v>
                </c:pt>
                <c:pt idx="2">
                  <c:v>2018</c:v>
                </c:pt>
                <c:pt idx="3">
                  <c:v>2019</c:v>
                </c:pt>
                <c:pt idx="4">
                  <c:v>2020</c:v>
                </c:pt>
                <c:pt idx="5">
                  <c:v>2021</c:v>
                </c:pt>
              </c:numCache>
            </c:numRef>
          </c:cat>
          <c:val>
            <c:numRef>
              <c:f>'2A'!$H$8:$H$13</c:f>
              <c:numCache>
                <c:formatCode>#,##0</c:formatCode>
                <c:ptCount val="6"/>
                <c:pt idx="0">
                  <c:v>65674</c:v>
                </c:pt>
                <c:pt idx="1">
                  <c:v>72500</c:v>
                </c:pt>
                <c:pt idx="2">
                  <c:v>74889</c:v>
                </c:pt>
                <c:pt idx="3">
                  <c:v>76978</c:v>
                </c:pt>
                <c:pt idx="4">
                  <c:v>81452</c:v>
                </c:pt>
                <c:pt idx="5">
                  <c:v>82157</c:v>
                </c:pt>
              </c:numCache>
            </c:numRef>
          </c:val>
          <c:smooth val="0"/>
          <c:extLst xmlns:c16r2="http://schemas.microsoft.com/office/drawing/2015/06/chart">
            <c:ext xmlns:c16="http://schemas.microsoft.com/office/drawing/2014/chart" uri="{C3380CC4-5D6E-409C-BE32-E72D297353CC}">
              <c16:uniqueId val="{00000003-7116-49BD-828D-3CEC061042D2}"/>
            </c:ext>
          </c:extLst>
        </c:ser>
        <c:ser>
          <c:idx val="1"/>
          <c:order val="1"/>
          <c:tx>
            <c:strRef>
              <c:f>'2A'!$I$7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4.3290043290043288E-2"/>
                  <c:y val="5.3794428434197884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16-49BD-828D-3CEC061042D2}"/>
                </c:ext>
              </c:extLst>
            </c:dLbl>
            <c:dLbl>
              <c:idx val="5"/>
              <c:layout>
                <c:manualLayout>
                  <c:x val="-1.1544238788333277E-2"/>
                  <c:y val="7.684918347742555E-3"/>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16-49BD-828D-3CEC061042D2}"/>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'2A'!$A$8:$A$13</c:f>
              <c:numCache>
                <c:formatCode>General</c:formatCode>
                <c:ptCount val="6"/>
                <c:pt idx="0">
                  <c:v>2016</c:v>
                </c:pt>
                <c:pt idx="1">
                  <c:v>2017</c:v>
                </c:pt>
                <c:pt idx="2">
                  <c:v>2018</c:v>
                </c:pt>
                <c:pt idx="3">
                  <c:v>2019</c:v>
                </c:pt>
                <c:pt idx="4">
                  <c:v>2020</c:v>
                </c:pt>
                <c:pt idx="5">
                  <c:v>2021</c:v>
                </c:pt>
              </c:numCache>
            </c:numRef>
          </c:cat>
          <c:val>
            <c:numRef>
              <c:f>'2A'!$I$8:$I$13</c:f>
              <c:numCache>
                <c:formatCode>#,##0</c:formatCode>
                <c:ptCount val="6"/>
                <c:pt idx="0">
                  <c:v>186362</c:v>
                </c:pt>
                <c:pt idx="1">
                  <c:v>196682</c:v>
                </c:pt>
                <c:pt idx="2">
                  <c:v>203038</c:v>
                </c:pt>
                <c:pt idx="3">
                  <c:v>205718</c:v>
                </c:pt>
                <c:pt idx="4">
                  <c:v>209902</c:v>
                </c:pt>
                <c:pt idx="5">
                  <c:v>209589</c:v>
                </c:pt>
              </c:numCache>
            </c:numRef>
          </c:val>
          <c:smooth val="0"/>
          <c:extLst xmlns:c16r2="http://schemas.microsoft.com/office/drawing/2015/06/chart">
            <c:ext xmlns:c16="http://schemas.microsoft.com/office/drawing/2014/chart" uri="{C3380CC4-5D6E-409C-BE32-E72D297353CC}">
              <c16:uniqueId val="{00000007-7116-49BD-828D-3CEC061042D2}"/>
            </c:ext>
          </c:extLst>
        </c:ser>
        <c:dLbls>
          <c:showLegendKey val="0"/>
          <c:showVal val="0"/>
          <c:showCatName val="0"/>
          <c:showSerName val="0"/>
          <c:showPercent val="0"/>
          <c:showBubbleSize val="0"/>
        </c:dLbls>
        <c:marker val="1"/>
        <c:smooth val="0"/>
        <c:axId val="252801024"/>
        <c:axId val="252802560"/>
      </c:lineChart>
      <c:catAx>
        <c:axId val="252801024"/>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2802560"/>
        <c:crosses val="autoZero"/>
        <c:auto val="1"/>
        <c:lblAlgn val="ctr"/>
        <c:lblOffset val="100"/>
        <c:noMultiLvlLbl val="0"/>
      </c:catAx>
      <c:valAx>
        <c:axId val="252802560"/>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1.4471827385213212E-2"/>
              <c:y val="0.18493347814281835"/>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2801024"/>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47848712501236174"/>
          <c:y val="0.47012754666461165"/>
          <c:w val="0.46802831617594193"/>
          <c:h val="9.7998642910416794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(20) </a:t>
            </a:r>
          </a:p>
          <a:p>
            <a:pPr rtl="1">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متوسط</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الشهري</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a:t>
            </a:r>
            <a:r>
              <a:rPr lang="en-US" sz="1200" b="1" i="0" u="none" strike="noStrike" baseline="0">
                <a:solidFill>
                  <a:srgbClr val="000000"/>
                </a:solidFill>
                <a:latin typeface="Calibri"/>
                <a:cs typeface="Sakkal Majalla"/>
              </a:rPr>
              <a:t>بالريال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القطري</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للمشتغلين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بأجر</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Calibri"/>
                <a:cs typeface="Sakkal Majalla"/>
              </a:rPr>
              <a:t>سنة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فأكثر</a:t>
            </a:r>
            <a:r>
              <a:rPr lang="ar-QA" sz="1200" b="0" i="0" u="none" strike="noStrike" baseline="0">
                <a:solidFill>
                  <a:srgbClr val="000000"/>
                </a:solidFill>
                <a:latin typeface="Sakkal Majalla"/>
                <a:cs typeface="Sakkal Majalla"/>
              </a:rPr>
              <a:t>)</a:t>
            </a:r>
            <a:endParaRPr lang="en-US" sz="1200" b="1" i="0" u="none" strike="noStrike" baseline="0">
              <a:solidFill>
                <a:srgbClr val="000000"/>
              </a:solidFill>
              <a:latin typeface="Sakkal Majalla"/>
              <a:cs typeface="Sakkal Majalla"/>
            </a:endParaRP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AVERAGE MONTHLY WAGE (Q.R.) FOR WORKERS IN PAID EMPLOYMENT (15 YEARS AND ABOVE)</a:t>
            </a: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overlay val="0"/>
    </c:title>
    <c:autoTitleDeleted val="0"/>
    <c:plotArea>
      <c:layout/>
      <c:barChart>
        <c:barDir val="col"/>
        <c:grouping val="clustered"/>
        <c:varyColors val="0"/>
        <c:ser>
          <c:idx val="0"/>
          <c:order val="0"/>
          <c:spPr>
            <a:solidFill>
              <a:schemeClr val="accent5">
                <a:lumMod val="75000"/>
              </a:schemeClr>
            </a:solidFill>
            <a:ln>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'20A'!$A$7:$A$12</c:f>
              <c:numCache>
                <c:formatCode>General</c:formatCode>
                <c:ptCount val="6"/>
                <c:pt idx="0">
                  <c:v>2016</c:v>
                </c:pt>
                <c:pt idx="1">
                  <c:v>2017</c:v>
                </c:pt>
                <c:pt idx="2">
                  <c:v>2018</c:v>
                </c:pt>
                <c:pt idx="3">
                  <c:v>2019</c:v>
                </c:pt>
                <c:pt idx="4">
                  <c:v>2020</c:v>
                </c:pt>
                <c:pt idx="5">
                  <c:v>2021</c:v>
                </c:pt>
              </c:numCache>
            </c:numRef>
          </c:cat>
          <c:val>
            <c:numRef>
              <c:f>'20A'!$D$7:$D$12</c:f>
              <c:numCache>
                <c:formatCode>#,##0</c:formatCode>
                <c:ptCount val="6"/>
                <c:pt idx="0">
                  <c:v>10793</c:v>
                </c:pt>
                <c:pt idx="1">
                  <c:v>11099</c:v>
                </c:pt>
                <c:pt idx="2">
                  <c:v>11121</c:v>
                </c:pt>
                <c:pt idx="3">
                  <c:v>11308</c:v>
                </c:pt>
                <c:pt idx="4">
                  <c:v>11554</c:v>
                </c:pt>
                <c:pt idx="5">
                  <c:v>12052</c:v>
                </c:pt>
              </c:numCache>
            </c:numRef>
          </c:val>
          <c:extLst xmlns:c16r2="http://schemas.microsoft.com/office/drawing/2015/06/chart">
            <c:ext xmlns:c16="http://schemas.microsoft.com/office/drawing/2014/chart" uri="{C3380CC4-5D6E-409C-BE32-E72D297353CC}">
              <c16:uniqueId val="{00000000-65F9-4A5F-975C-CD4B2A9015E9}"/>
            </c:ext>
          </c:extLst>
        </c:ser>
        <c:dLbls>
          <c:showLegendKey val="0"/>
          <c:showVal val="0"/>
          <c:showCatName val="0"/>
          <c:showSerName val="0"/>
          <c:showPercent val="0"/>
          <c:showBubbleSize val="0"/>
        </c:dLbls>
        <c:gapWidth val="150"/>
        <c:overlap val="-25"/>
        <c:axId val="260983040"/>
        <c:axId val="261025792"/>
      </c:barChart>
      <c:catAx>
        <c:axId val="260983040"/>
        <c:scaling>
          <c:orientation val="minMax"/>
        </c:scaling>
        <c:delete val="0"/>
        <c:axPos val="b"/>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1025792"/>
        <c:crosses val="autoZero"/>
        <c:auto val="1"/>
        <c:lblAlgn val="ctr"/>
        <c:lblOffset val="100"/>
        <c:noMultiLvlLbl val="0"/>
      </c:catAx>
      <c:valAx>
        <c:axId val="261025792"/>
        <c:scaling>
          <c:orientation val="minMax"/>
        </c:scaling>
        <c:delete val="1"/>
        <c:axPos val="l"/>
        <c:numFmt formatCode="#,##0" sourceLinked="1"/>
        <c:majorTickMark val="out"/>
        <c:minorTickMark val="none"/>
        <c:tickLblPos val="nextTo"/>
        <c:crossAx val="26098304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حصة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الإناث</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الوظائف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المدفوعة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القطاع</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غير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الزراعي</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SHARE OF PAID JOBS IN NON-AGRICULTURE SECTOR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layout>
        <c:manualLayout>
          <c:xMode val="edge"/>
          <c:yMode val="edge"/>
          <c:x val="0.10128664374699642"/>
          <c:y val="7.3493705848752377E-3"/>
        </c:manualLayout>
      </c:layout>
      <c:overlay val="0"/>
    </c:title>
    <c:autoTitleDeleted val="0"/>
    <c:plotArea>
      <c:layout>
        <c:manualLayout>
          <c:layoutTarget val="inner"/>
          <c:xMode val="edge"/>
          <c:yMode val="edge"/>
          <c:x val="8.0679780204962248E-2"/>
          <c:y val="0.23727467950803666"/>
          <c:w val="0.86237864077669901"/>
          <c:h val="0.67720584513712645"/>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'21A'!$A$7:$A$12</c:f>
              <c:numCache>
                <c:formatCode>General</c:formatCode>
                <c:ptCount val="6"/>
                <c:pt idx="0">
                  <c:v>2016</c:v>
                </c:pt>
                <c:pt idx="1">
                  <c:v>2017</c:v>
                </c:pt>
                <c:pt idx="2">
                  <c:v>2018</c:v>
                </c:pt>
                <c:pt idx="3">
                  <c:v>2019</c:v>
                </c:pt>
                <c:pt idx="4">
                  <c:v>2020</c:v>
                </c:pt>
                <c:pt idx="5">
                  <c:v>2021</c:v>
                </c:pt>
              </c:numCache>
            </c:numRef>
          </c:cat>
          <c:val>
            <c:numRef>
              <c:f>'21A'!$B$7:$B$12</c:f>
              <c:numCache>
                <c:formatCode>0.0</c:formatCode>
                <c:ptCount val="6"/>
                <c:pt idx="0">
                  <c:v>13.362335162290886</c:v>
                </c:pt>
                <c:pt idx="1">
                  <c:v>13.602226937569819</c:v>
                </c:pt>
                <c:pt idx="2">
                  <c:v>13.776043430716973</c:v>
                </c:pt>
                <c:pt idx="3">
                  <c:v>13.726034300271664</c:v>
                </c:pt>
                <c:pt idx="4">
                  <c:v>14</c:v>
                </c:pt>
                <c:pt idx="5">
                  <c:v>15.438989605812923</c:v>
                </c:pt>
              </c:numCache>
            </c:numRef>
          </c:val>
          <c:extLst xmlns:c16r2="http://schemas.microsoft.com/office/drawing/2015/06/chart">
            <c:ext xmlns:c16="http://schemas.microsoft.com/office/drawing/2014/chart" uri="{C3380CC4-5D6E-409C-BE32-E72D297353CC}">
              <c16:uniqueId val="{00000000-5F3D-4689-B8EC-628AACE385A9}"/>
            </c:ext>
          </c:extLst>
        </c:ser>
        <c:dLbls>
          <c:showLegendKey val="0"/>
          <c:showVal val="0"/>
          <c:showCatName val="0"/>
          <c:showSerName val="0"/>
          <c:showPercent val="0"/>
          <c:showBubbleSize val="0"/>
        </c:dLbls>
        <c:gapWidth val="189"/>
        <c:axId val="261083904"/>
        <c:axId val="261085440"/>
      </c:barChart>
      <c:catAx>
        <c:axId val="26108390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1085440"/>
        <c:crosses val="autoZero"/>
        <c:auto val="1"/>
        <c:lblAlgn val="ctr"/>
        <c:lblOffset val="100"/>
        <c:noMultiLvlLbl val="0"/>
      </c:catAx>
      <c:valAx>
        <c:axId val="261085440"/>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3.3811689031828768E-2"/>
              <c:y val="0.15190010339616639"/>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1083904"/>
        <c:crosses val="autoZero"/>
        <c:crossBetween val="between"/>
        <c:majorUnit val="2"/>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لحسابهم</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الخاص</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والذين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لدى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العائلة</a:t>
            </a:r>
            <a:r>
              <a:rPr lang="en-US" sz="1200" b="1" i="0" u="none" strike="noStrike" baseline="0">
                <a:solidFill>
                  <a:srgbClr val="000000"/>
                </a:solidFill>
                <a:latin typeface="Sakkal Majalla"/>
                <a:cs typeface="Sakkal Majalla"/>
              </a:rPr>
              <a:t>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من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إجمالي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القوى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العاملة</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SELF-EMPLOYED AND FAMILY-EMPLOYED PERCENTAGE OUT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OF TOTAL LABOR FORCE</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overlay val="0"/>
    </c:title>
    <c:autoTitleDeleted val="0"/>
    <c:plotArea>
      <c:layout>
        <c:manualLayout>
          <c:layoutTarget val="inner"/>
          <c:xMode val="edge"/>
          <c:yMode val="edge"/>
          <c:x val="8.0679780204962248E-2"/>
          <c:y val="0.30329408823897014"/>
          <c:w val="0.86003941612561585"/>
          <c:h val="0.61118610173728283"/>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'22A'!$A$7:$A$12</c:f>
              <c:numCache>
                <c:formatCode>General</c:formatCode>
                <c:ptCount val="6"/>
                <c:pt idx="0">
                  <c:v>2016</c:v>
                </c:pt>
                <c:pt idx="1">
                  <c:v>2017</c:v>
                </c:pt>
                <c:pt idx="2">
                  <c:v>2018</c:v>
                </c:pt>
                <c:pt idx="3">
                  <c:v>2019</c:v>
                </c:pt>
                <c:pt idx="4">
                  <c:v>2020</c:v>
                </c:pt>
                <c:pt idx="5">
                  <c:v>2021</c:v>
                </c:pt>
              </c:numCache>
            </c:numRef>
          </c:cat>
          <c:val>
            <c:numRef>
              <c:f>'22A'!$B$7:$B$12</c:f>
              <c:numCache>
                <c:formatCode>0.00</c:formatCode>
                <c:ptCount val="6"/>
                <c:pt idx="0">
                  <c:v>0.13855010530100303</c:v>
                </c:pt>
                <c:pt idx="1">
                  <c:v>0.13185677112993807</c:v>
                </c:pt>
                <c:pt idx="2">
                  <c:v>0.12441237115370753</c:v>
                </c:pt>
                <c:pt idx="3">
                  <c:v>0.09</c:v>
                </c:pt>
                <c:pt idx="4">
                  <c:v>0.05</c:v>
                </c:pt>
                <c:pt idx="5">
                  <c:v>4.8476837964685118E-2</c:v>
                </c:pt>
              </c:numCache>
            </c:numRef>
          </c:val>
          <c:extLst xmlns:c16r2="http://schemas.microsoft.com/office/drawing/2015/06/chart">
            <c:ext xmlns:c16="http://schemas.microsoft.com/office/drawing/2014/chart" uri="{C3380CC4-5D6E-409C-BE32-E72D297353CC}">
              <c16:uniqueId val="{00000000-58C7-438C-89F3-6AA9EDC9DA8B}"/>
            </c:ext>
          </c:extLst>
        </c:ser>
        <c:dLbls>
          <c:showLegendKey val="0"/>
          <c:showVal val="0"/>
          <c:showCatName val="0"/>
          <c:showSerName val="0"/>
          <c:showPercent val="0"/>
          <c:showBubbleSize val="0"/>
        </c:dLbls>
        <c:gapWidth val="189"/>
        <c:axId val="255860096"/>
        <c:axId val="255870080"/>
      </c:barChart>
      <c:catAx>
        <c:axId val="255860096"/>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5870080"/>
        <c:crosses val="autoZero"/>
        <c:auto val="1"/>
        <c:lblAlgn val="ctr"/>
        <c:lblOffset val="100"/>
        <c:noMultiLvlLbl val="0"/>
      </c:catAx>
      <c:valAx>
        <c:axId val="255870080"/>
        <c:scaling>
          <c:orientation val="minMax"/>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2.8877851806985665E-2"/>
              <c:y val="0.2319995000624922"/>
            </c:manualLayout>
          </c:layout>
          <c:overlay val="0"/>
        </c:title>
        <c:numFmt formatCode="0.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86009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حسب العلاقة بقوة العمل والبلدية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POPULATION BY RELATION TO LABOUR FORCE &amp; MUNICIPALITY (THOUSAND</a:t>
            </a:r>
            <a:r>
              <a:rPr lang="en-US" sz="1200" b="1" i="0" u="none" strike="noStrike" baseline="0">
                <a:solidFill>
                  <a:srgbClr val="000000"/>
                </a:solidFill>
                <a:latin typeface="Arial"/>
                <a:cs typeface="Arial"/>
              </a:rPr>
              <a:t>)</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5562188618240725E-2"/>
          <c:y val="0.20707644356955379"/>
          <c:w val="0.89569225800305818"/>
          <c:h val="0.69889419291338584"/>
        </c:manualLayout>
      </c:layout>
      <c:barChart>
        <c:barDir val="col"/>
        <c:grouping val="clustered"/>
        <c:varyColors val="0"/>
        <c:ser>
          <c:idx val="0"/>
          <c:order val="0"/>
          <c:tx>
            <c:strRef>
              <c:f>'1'!$B$17</c:f>
              <c:strCache>
                <c:ptCount val="1"/>
                <c:pt idx="0">
                  <c:v>النشيطون اقتصادياً Economically Active</c:v>
                </c:pt>
              </c:strCache>
            </c:strRef>
          </c:tx>
          <c:spPr>
            <a:solidFill>
              <a:schemeClr val="accent2">
                <a:lumMod val="60000"/>
                <a:lumOff val="40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'1'!$B$18:$B$25</c:f>
              <c:numCache>
                <c:formatCode>General</c:formatCode>
                <c:ptCount val="8"/>
                <c:pt idx="0" formatCode="#,##0_ ;\-#,##0\ ">
                  <c:v>814156</c:v>
                </c:pt>
                <c:pt idx="1">
                  <c:v>429395</c:v>
                </c:pt>
                <c:pt idx="2">
                  <c:v>279019</c:v>
                </c:pt>
                <c:pt idx="3" formatCode="#,##0_ ;\-#,##0\ ">
                  <c:v>193838</c:v>
                </c:pt>
                <c:pt idx="4">
                  <c:v>188410</c:v>
                </c:pt>
                <c:pt idx="5">
                  <c:v>43529</c:v>
                </c:pt>
                <c:pt idx="6">
                  <c:v>68514</c:v>
                </c:pt>
                <c:pt idx="7" formatCode="#,##0_ ;\-#,##0\ ">
                  <c:v>7056</c:v>
                </c:pt>
              </c:numCache>
            </c:numRef>
          </c:val>
          <c:extLst xmlns:c16r2="http://schemas.microsoft.com/office/drawing/2015/06/chart">
            <c:ext xmlns:c16="http://schemas.microsoft.com/office/drawing/2014/chart" uri="{C3380CC4-5D6E-409C-BE32-E72D297353CC}">
              <c16:uniqueId val="{00000000-4A4E-45DC-AC7D-599557D3293B}"/>
            </c:ext>
          </c:extLst>
        </c:ser>
        <c:ser>
          <c:idx val="1"/>
          <c:order val="1"/>
          <c:tx>
            <c:strRef>
              <c:f>'1'!$C$17</c:f>
              <c:strCache>
                <c:ptCount val="1"/>
                <c:pt idx="0">
                  <c:v>غير النشيطين اقتصادياً  Economically Inactive</c:v>
                </c:pt>
              </c:strCache>
            </c:strRef>
          </c:tx>
          <c:spPr>
            <a:solidFill>
              <a:schemeClr val="accent3">
                <a:lumMod val="75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'1'!$C$18:$C$25</c:f>
              <c:numCache>
                <c:formatCode>#,##0_ ;\-#,##0\ </c:formatCode>
                <c:ptCount val="8"/>
                <c:pt idx="0">
                  <c:v>116432</c:v>
                </c:pt>
                <c:pt idx="1">
                  <c:v>105240</c:v>
                </c:pt>
                <c:pt idx="2" formatCode="General">
                  <c:v>26478</c:v>
                </c:pt>
                <c:pt idx="3">
                  <c:v>7348</c:v>
                </c:pt>
                <c:pt idx="4" formatCode="General">
                  <c:v>11185</c:v>
                </c:pt>
                <c:pt idx="5" formatCode="General">
                  <c:v>9890</c:v>
                </c:pt>
                <c:pt idx="6" formatCode="General">
                  <c:v>13569</c:v>
                </c:pt>
                <c:pt idx="7" formatCode="General">
                  <c:v>1604</c:v>
                </c:pt>
              </c:numCache>
            </c:numRef>
          </c:val>
          <c:extLst xmlns:c16r2="http://schemas.microsoft.com/office/drawing/2015/06/chart">
            <c:ext xmlns:c16="http://schemas.microsoft.com/office/drawing/2014/chart" uri="{C3380CC4-5D6E-409C-BE32-E72D297353CC}">
              <c16:uniqueId val="{00000001-4A4E-45DC-AC7D-599557D3293B}"/>
            </c:ext>
          </c:extLst>
        </c:ser>
        <c:dLbls>
          <c:showLegendKey val="0"/>
          <c:showVal val="0"/>
          <c:showCatName val="0"/>
          <c:showSerName val="0"/>
          <c:showPercent val="0"/>
          <c:showBubbleSize val="0"/>
        </c:dLbls>
        <c:gapWidth val="150"/>
        <c:axId val="262370048"/>
        <c:axId val="262371584"/>
      </c:barChart>
      <c:catAx>
        <c:axId val="26237004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371584"/>
        <c:crosses val="autoZero"/>
        <c:auto val="1"/>
        <c:lblAlgn val="ctr"/>
        <c:lblOffset val="100"/>
        <c:noMultiLvlLbl val="0"/>
      </c:catAx>
      <c:valAx>
        <c:axId val="262371584"/>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370048"/>
        <c:crosses val="autoZero"/>
        <c:crossBetween val="between"/>
        <c:dispUnits>
          <c:builtInUnit val="thousands"/>
          <c:dispUnitsLbl>
            <c:layout>
              <c:manualLayout>
                <c:xMode val="edge"/>
                <c:yMode val="edge"/>
                <c:x val="1.1110021608703346E-2"/>
                <c:y val="0.1380756233595800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19455894476504534"/>
          <c:y val="0.13619167717528372"/>
          <c:w val="0.64550700741962086"/>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الذكور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2021</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375492667376977E-2"/>
          <c:y val="0.19874311110497361"/>
          <c:w val="0.88476158491738466"/>
          <c:h val="0.72603622971471837"/>
        </c:manualLayout>
      </c:layout>
      <c:barChart>
        <c:barDir val="col"/>
        <c:grouping val="clustered"/>
        <c:varyColors val="0"/>
        <c:ser>
          <c:idx val="0"/>
          <c:order val="0"/>
          <c:tx>
            <c:strRef>
              <c:f>'2'!$B$17</c:f>
              <c:strCache>
                <c:ptCount val="1"/>
                <c:pt idx="0">
                  <c:v>النشيطون اقتصادياً Economically Active</c:v>
                </c:pt>
              </c:strCache>
            </c:strRef>
          </c:tx>
          <c:spPr>
            <a:solidFill>
              <a:schemeClr val="accent2">
                <a:lumMod val="60000"/>
                <a:lumOff val="40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'2'!$B$18:$B$25</c:f>
              <c:numCache>
                <c:formatCode>#,##0_ ;\-#,##0\ </c:formatCode>
                <c:ptCount val="8"/>
                <c:pt idx="0">
                  <c:v>664385</c:v>
                </c:pt>
                <c:pt idx="1">
                  <c:v>347389</c:v>
                </c:pt>
                <c:pt idx="2">
                  <c:v>244292</c:v>
                </c:pt>
                <c:pt idx="3">
                  <c:v>187641</c:v>
                </c:pt>
                <c:pt idx="4">
                  <c:v>174396</c:v>
                </c:pt>
                <c:pt idx="5">
                  <c:v>33440</c:v>
                </c:pt>
                <c:pt idx="6">
                  <c:v>57565</c:v>
                </c:pt>
                <c:pt idx="7" formatCode="General">
                  <c:v>5581</c:v>
                </c:pt>
              </c:numCache>
            </c:numRef>
          </c:val>
          <c:extLst xmlns:c16r2="http://schemas.microsoft.com/office/drawing/2015/06/chart">
            <c:ext xmlns:c16="http://schemas.microsoft.com/office/drawing/2014/chart" uri="{C3380CC4-5D6E-409C-BE32-E72D297353CC}">
              <c16:uniqueId val="{00000000-6E6F-4056-9273-B9852FD450F6}"/>
            </c:ext>
          </c:extLst>
        </c:ser>
        <c:ser>
          <c:idx val="1"/>
          <c:order val="1"/>
          <c:tx>
            <c:strRef>
              <c:f>'2'!$C$17</c:f>
              <c:strCache>
                <c:ptCount val="1"/>
                <c:pt idx="0">
                  <c:v>غير النشيطين اقتصادياً  Economically Inactive</c:v>
                </c:pt>
              </c:strCache>
            </c:strRef>
          </c:tx>
          <c:spPr>
            <a:solidFill>
              <a:schemeClr val="accent3">
                <a:lumMod val="75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'2'!$C$18:$C$25</c:f>
              <c:numCache>
                <c:formatCode>General</c:formatCode>
                <c:ptCount val="8"/>
                <c:pt idx="0" formatCode="#,##0_ ;\-#,##0\ ">
                  <c:v>29132</c:v>
                </c:pt>
                <c:pt idx="1">
                  <c:v>32621</c:v>
                </c:pt>
                <c:pt idx="2">
                  <c:v>7283</c:v>
                </c:pt>
                <c:pt idx="3" formatCode="#,##0_ ;\-#,##0\ ">
                  <c:v>2240</c:v>
                </c:pt>
                <c:pt idx="4">
                  <c:v>2947</c:v>
                </c:pt>
                <c:pt idx="5" formatCode="#,##0_ ;\-#,##0\ ">
                  <c:v>3500</c:v>
                </c:pt>
                <c:pt idx="6">
                  <c:v>3765</c:v>
                </c:pt>
                <c:pt idx="7">
                  <c:v>669</c:v>
                </c:pt>
              </c:numCache>
            </c:numRef>
          </c:val>
          <c:extLst xmlns:c16r2="http://schemas.microsoft.com/office/drawing/2015/06/chart">
            <c:ext xmlns:c16="http://schemas.microsoft.com/office/drawing/2014/chart" uri="{C3380CC4-5D6E-409C-BE32-E72D297353CC}">
              <c16:uniqueId val="{00000001-6E6F-4056-9273-B9852FD450F6}"/>
            </c:ext>
          </c:extLst>
        </c:ser>
        <c:dLbls>
          <c:showLegendKey val="0"/>
          <c:showVal val="0"/>
          <c:showCatName val="0"/>
          <c:showSerName val="0"/>
          <c:showPercent val="0"/>
          <c:showBubbleSize val="0"/>
        </c:dLbls>
        <c:gapWidth val="150"/>
        <c:axId val="262677632"/>
        <c:axId val="262679168"/>
      </c:barChart>
      <c:catAx>
        <c:axId val="26267763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679168"/>
        <c:crosses val="autoZero"/>
        <c:auto val="1"/>
        <c:lblAlgn val="ctr"/>
        <c:lblOffset val="100"/>
        <c:noMultiLvlLbl val="0"/>
      </c:catAx>
      <c:valAx>
        <c:axId val="262679168"/>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677632"/>
        <c:crosses val="autoZero"/>
        <c:crossBetween val="between"/>
        <c:dispUnits>
          <c:builtInUnit val="thousands"/>
          <c:dispUnitsLbl>
            <c:layout>
              <c:manualLayout>
                <c:xMode val="edge"/>
                <c:yMode val="edge"/>
                <c:x val="1.1109914092018371E-2"/>
                <c:y val="0.12535121391076115"/>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978565539983512"/>
          <c:y val="0.12358133669609078"/>
          <c:w val="0.64962901896125302"/>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الإناث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FEMALE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1566115987709553E-2"/>
          <c:y val="0.20290977690288714"/>
          <c:w val="0.89841619321694433"/>
          <c:h val="0.72186958661417322"/>
        </c:manualLayout>
      </c:layout>
      <c:barChart>
        <c:barDir val="col"/>
        <c:grouping val="clustered"/>
        <c:varyColors val="0"/>
        <c:ser>
          <c:idx val="0"/>
          <c:order val="0"/>
          <c:tx>
            <c:strRef>
              <c:f>'3'!$B$17</c:f>
              <c:strCache>
                <c:ptCount val="1"/>
                <c:pt idx="0">
                  <c:v>النشيطات اقتصادياً Economically Active</c:v>
                </c:pt>
              </c:strCache>
            </c:strRef>
          </c:tx>
          <c:spPr>
            <a:solidFill>
              <a:schemeClr val="accent2">
                <a:lumMod val="60000"/>
                <a:lumOff val="40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'3'!$B$18:$B$25</c:f>
              <c:numCache>
                <c:formatCode>#,##0_ ;\-#,##0\ </c:formatCode>
                <c:ptCount val="8"/>
                <c:pt idx="0">
                  <c:v>149771</c:v>
                </c:pt>
                <c:pt idx="1">
                  <c:v>82006</c:v>
                </c:pt>
                <c:pt idx="2" formatCode="General">
                  <c:v>34727</c:v>
                </c:pt>
                <c:pt idx="3" formatCode="General">
                  <c:v>10949</c:v>
                </c:pt>
                <c:pt idx="4">
                  <c:v>14014</c:v>
                </c:pt>
                <c:pt idx="5">
                  <c:v>10089</c:v>
                </c:pt>
                <c:pt idx="6">
                  <c:v>1475</c:v>
                </c:pt>
                <c:pt idx="7">
                  <c:v>6197</c:v>
                </c:pt>
              </c:numCache>
            </c:numRef>
          </c:val>
          <c:extLst xmlns:c16r2="http://schemas.microsoft.com/office/drawing/2015/06/chart">
            <c:ext xmlns:c16="http://schemas.microsoft.com/office/drawing/2014/chart" uri="{C3380CC4-5D6E-409C-BE32-E72D297353CC}">
              <c16:uniqueId val="{00000000-5007-4592-A098-E02AA12CC4E9}"/>
            </c:ext>
          </c:extLst>
        </c:ser>
        <c:ser>
          <c:idx val="1"/>
          <c:order val="1"/>
          <c:tx>
            <c:strRef>
              <c:f>'3'!$C$17</c:f>
              <c:strCache>
                <c:ptCount val="1"/>
                <c:pt idx="0">
                  <c:v>غير النشيطات اقتصادياً Economically Inactive</c:v>
                </c:pt>
              </c:strCache>
            </c:strRef>
          </c:tx>
          <c:spPr>
            <a:solidFill>
              <a:schemeClr val="accent3">
                <a:lumMod val="75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'3'!$C$18:$C$25</c:f>
              <c:numCache>
                <c:formatCode>General</c:formatCode>
                <c:ptCount val="8"/>
                <c:pt idx="0">
                  <c:v>87300</c:v>
                </c:pt>
                <c:pt idx="1">
                  <c:v>72619</c:v>
                </c:pt>
                <c:pt idx="2">
                  <c:v>19195</c:v>
                </c:pt>
                <c:pt idx="3">
                  <c:v>9804</c:v>
                </c:pt>
                <c:pt idx="4">
                  <c:v>8238</c:v>
                </c:pt>
                <c:pt idx="5" formatCode="#,##0_ ;\-#,##0\ ">
                  <c:v>6390</c:v>
                </c:pt>
                <c:pt idx="6">
                  <c:v>935</c:v>
                </c:pt>
                <c:pt idx="7" formatCode="#,##0_ ;\-#,##0\ ">
                  <c:v>5108</c:v>
                </c:pt>
              </c:numCache>
            </c:numRef>
          </c:val>
          <c:extLst xmlns:c16r2="http://schemas.microsoft.com/office/drawing/2015/06/chart">
            <c:ext xmlns:c16="http://schemas.microsoft.com/office/drawing/2014/chart" uri="{C3380CC4-5D6E-409C-BE32-E72D297353CC}">
              <c16:uniqueId val="{00000001-5007-4592-A098-E02AA12CC4E9}"/>
            </c:ext>
          </c:extLst>
        </c:ser>
        <c:dLbls>
          <c:showLegendKey val="0"/>
          <c:showVal val="0"/>
          <c:showCatName val="0"/>
          <c:showSerName val="0"/>
          <c:showPercent val="0"/>
          <c:showBubbleSize val="0"/>
        </c:dLbls>
        <c:gapWidth val="150"/>
        <c:axId val="262460928"/>
        <c:axId val="262462464"/>
      </c:barChart>
      <c:catAx>
        <c:axId val="26246092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462464"/>
        <c:crosses val="autoZero"/>
        <c:auto val="1"/>
        <c:lblAlgn val="ctr"/>
        <c:lblOffset val="100"/>
        <c:noMultiLvlLbl val="0"/>
      </c:catAx>
      <c:valAx>
        <c:axId val="262462464"/>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460928"/>
        <c:crosses val="autoZero"/>
        <c:crossBetween val="between"/>
        <c:dispUnits>
          <c:builtInUnit val="thousands"/>
          <c:dispUnitsLbl>
            <c:layout>
              <c:manualLayout>
                <c:xMode val="edge"/>
                <c:yMode val="edge"/>
                <c:x val="1.1110021608703346E-2"/>
                <c:y val="0.1359793307086614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8796372629843364"/>
          <c:y val="0.14627994955863807"/>
          <c:w val="0.66529266281945587"/>
          <c:h val="4.9180327868852465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النوع والمهنة (بالألف)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GENDER &amp; OCCUPATION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r>
              <a:rPr lang="en-US" sz="1200" b="0" i="0" u="none" strike="noStrike" baseline="0">
                <a:solidFill>
                  <a:srgbClr val="000000"/>
                </a:solidFill>
                <a:latin typeface="Arial"/>
                <a:cs typeface="Arial"/>
              </a:rPr>
              <a:t> </a:t>
            </a:r>
          </a:p>
        </c:rich>
      </c:tx>
      <c:overlay val="0"/>
      <c:spPr>
        <a:solidFill>
          <a:schemeClr val="bg1"/>
        </a:solidFill>
      </c:spPr>
    </c:title>
    <c:autoTitleDeleted val="0"/>
    <c:plotArea>
      <c:layout>
        <c:manualLayout>
          <c:layoutTarget val="inner"/>
          <c:xMode val="edge"/>
          <c:yMode val="edge"/>
          <c:x val="0.30135195780357177"/>
          <c:y val="0.18825677354593998"/>
          <c:w val="0.63182136919917919"/>
          <c:h val="0.70304774599099873"/>
        </c:manualLayout>
      </c:layout>
      <c:barChart>
        <c:barDir val="bar"/>
        <c:grouping val="clustered"/>
        <c:varyColors val="0"/>
        <c:ser>
          <c:idx val="0"/>
          <c:order val="0"/>
          <c:tx>
            <c:strRef>
              <c:f>'19'!$B$21</c:f>
              <c:strCache>
                <c:ptCount val="1"/>
                <c:pt idx="0">
                  <c:v>ذكور Male</c:v>
                </c:pt>
              </c:strCache>
            </c:strRef>
          </c:tx>
          <c:invertIfNegative val="0"/>
          <c:dLbls>
            <c:dLbl>
              <c:idx val="0"/>
              <c:layout>
                <c:manualLayout>
                  <c:x val="-2.1908674897714001E-3"/>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104-474B-8F7E-62AD1A36C933}"/>
                </c:ext>
              </c:extLst>
            </c:dLbl>
            <c:dLbl>
              <c:idx val="1"/>
              <c:layout>
                <c:manualLayout>
                  <c:x val="-2.1503336995351625E-6"/>
                  <c:y val="2.0833333333333333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04-474B-8F7E-62AD1A36C933}"/>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FFFFFF"/>
                    </a:solidFill>
                    <a:latin typeface="Arial"/>
                    <a:ea typeface="Arial"/>
                    <a:cs typeface="Arial"/>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'19'!$B$23:$B$31</c:f>
              <c:numCache>
                <c:formatCode>#,##0</c:formatCode>
                <c:ptCount val="9"/>
                <c:pt idx="0">
                  <c:v>22245</c:v>
                </c:pt>
                <c:pt idx="1">
                  <c:v>43103</c:v>
                </c:pt>
                <c:pt idx="2">
                  <c:v>95332</c:v>
                </c:pt>
                <c:pt idx="3">
                  <c:v>148942</c:v>
                </c:pt>
                <c:pt idx="4">
                  <c:v>153004</c:v>
                </c:pt>
                <c:pt idx="5">
                  <c:v>104239</c:v>
                </c:pt>
                <c:pt idx="6">
                  <c:v>257357</c:v>
                </c:pt>
                <c:pt idx="7">
                  <c:v>256311</c:v>
                </c:pt>
                <c:pt idx="8">
                  <c:v>633064</c:v>
                </c:pt>
              </c:numCache>
            </c:numRef>
          </c:val>
          <c:extLst xmlns:c16r2="http://schemas.microsoft.com/office/drawing/2015/06/chart">
            <c:ext xmlns:c16="http://schemas.microsoft.com/office/drawing/2014/chart" uri="{C3380CC4-5D6E-409C-BE32-E72D297353CC}">
              <c16:uniqueId val="{00000002-C104-474B-8F7E-62AD1A36C933}"/>
            </c:ext>
          </c:extLst>
        </c:ser>
        <c:ser>
          <c:idx val="1"/>
          <c:order val="1"/>
          <c:tx>
            <c:strRef>
              <c:f>'19'!$C$21</c:f>
              <c:strCache>
                <c:ptCount val="1"/>
                <c:pt idx="0">
                  <c:v>إناث Female</c:v>
                </c:pt>
              </c:strCache>
            </c:strRef>
          </c:tx>
          <c:invertIfNegative val="0"/>
          <c:dLbls>
            <c:dLbl>
              <c:idx val="2"/>
              <c:layout>
                <c:manualLayout>
                  <c:x val="1.2663315156562572E-3"/>
                  <c:y val="-2.083333333333257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104-474B-8F7E-62AD1A36C933}"/>
                </c:ext>
              </c:extLst>
            </c:dLbl>
            <c:dLbl>
              <c:idx val="4"/>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dLbl>
            <c:dLbl>
              <c:idx val="5"/>
              <c:layout>
                <c:manualLayout>
                  <c:x val="-9.1485947246723479E-4"/>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104-474B-8F7E-62AD1A36C933}"/>
                </c:ext>
              </c:extLst>
            </c:dLbl>
            <c:dLbl>
              <c:idx val="6"/>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dLbl>
            <c:dLbl>
              <c:idx val="7"/>
              <c:numFmt formatCode="#,##0" sourceLinked="0"/>
              <c:spPr/>
              <c:txPr>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'19'!$C$23:$C$31</c:f>
              <c:numCache>
                <c:formatCode>#,##0</c:formatCode>
                <c:ptCount val="9"/>
                <c:pt idx="0">
                  <c:v>0</c:v>
                </c:pt>
                <c:pt idx="1">
                  <c:v>6864</c:v>
                </c:pt>
                <c:pt idx="2">
                  <c:v>39746</c:v>
                </c:pt>
                <c:pt idx="3">
                  <c:v>19108</c:v>
                </c:pt>
                <c:pt idx="4">
                  <c:v>71655</c:v>
                </c:pt>
                <c:pt idx="5">
                  <c:v>53161</c:v>
                </c:pt>
                <c:pt idx="6">
                  <c:v>116887</c:v>
                </c:pt>
                <c:pt idx="7">
                  <c:v>328</c:v>
                </c:pt>
                <c:pt idx="8">
                  <c:v>238</c:v>
                </c:pt>
              </c:numCache>
            </c:numRef>
          </c:val>
          <c:extLst xmlns:c16r2="http://schemas.microsoft.com/office/drawing/2015/06/chart">
            <c:ext xmlns:c16="http://schemas.microsoft.com/office/drawing/2014/chart" uri="{C3380CC4-5D6E-409C-BE32-E72D297353CC}">
              <c16:uniqueId val="{00000008-C104-474B-8F7E-62AD1A36C933}"/>
            </c:ext>
          </c:extLst>
        </c:ser>
        <c:dLbls>
          <c:showLegendKey val="0"/>
          <c:showVal val="0"/>
          <c:showCatName val="0"/>
          <c:showSerName val="0"/>
          <c:showPercent val="0"/>
          <c:showBubbleSize val="0"/>
        </c:dLbls>
        <c:gapWidth val="150"/>
        <c:axId val="263628288"/>
        <c:axId val="263629824"/>
      </c:barChart>
      <c:catAx>
        <c:axId val="26362828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263629824"/>
        <c:crosses val="autoZero"/>
        <c:auto val="1"/>
        <c:lblAlgn val="ctr"/>
        <c:lblOffset val="100"/>
        <c:noMultiLvlLbl val="0"/>
      </c:catAx>
      <c:valAx>
        <c:axId val="263629824"/>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3628288"/>
        <c:crosses val="autoZero"/>
        <c:crossBetween val="between"/>
        <c:dispUnits>
          <c:builtInUnit val="thousands"/>
          <c:dispUnitsLbl>
            <c:layout>
              <c:manualLayout>
                <c:xMode val="edge"/>
                <c:yMode val="edge"/>
                <c:x val="0.59347371571857377"/>
                <c:y val="0.94269277964424325"/>
              </c:manualLayout>
            </c:layout>
            <c:tx>
              <c:rich>
                <a:bodyPr/>
                <a:lstStyle/>
                <a:p>
                  <a:pPr>
                    <a:defRPr/>
                  </a:pPr>
                  <a:r>
                    <a:rPr lang="ar-QA"/>
                    <a:t>بالألف</a:t>
                  </a:r>
                  <a:endParaRPr lang="en-US"/>
                </a:p>
                <a:p>
                  <a:pPr>
                    <a:defRPr/>
                  </a:pPr>
                  <a:r>
                    <a:rPr lang="en-US"/>
                    <a:t>Thousand</a:t>
                  </a:r>
                </a:p>
              </c:rich>
            </c:tx>
          </c:dispUnitsLbl>
        </c:dispUnits>
      </c:valAx>
    </c:plotArea>
    <c:legend>
      <c:legendPos val="r"/>
      <c:layout>
        <c:manualLayout>
          <c:xMode val="edge"/>
          <c:yMode val="edge"/>
          <c:x val="0.34897119341563781"/>
          <c:y val="0.16246851385390426"/>
          <c:w val="0.34320987654320989"/>
          <c:h val="3.6523929471032744E-2"/>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95446001787788E-2"/>
          <c:y val="0.22850285384183863"/>
          <c:w val="0.79931462413994714"/>
          <c:h val="0.66509218781878321"/>
        </c:manualLayout>
      </c:layout>
      <c:lineChart>
        <c:grouping val="standard"/>
        <c:varyColors val="0"/>
        <c:ser>
          <c:idx val="0"/>
          <c:order val="0"/>
          <c:tx>
            <c:strRef>
              <c:f>'20'!$B$23</c:f>
              <c:strCache>
                <c:ptCount val="1"/>
                <c:pt idx="0">
                  <c:v>ذكور Male</c:v>
                </c:pt>
              </c:strCache>
            </c:strRef>
          </c:tx>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'20'!$B$24:$B$34</c:f>
              <c:numCache>
                <c:formatCode>#,##0</c:formatCode>
                <c:ptCount val="11"/>
                <c:pt idx="0">
                  <c:v>3844</c:v>
                </c:pt>
                <c:pt idx="1">
                  <c:v>109370</c:v>
                </c:pt>
                <c:pt idx="2">
                  <c:v>251121</c:v>
                </c:pt>
                <c:pt idx="3">
                  <c:v>383686</c:v>
                </c:pt>
                <c:pt idx="4">
                  <c:v>305457</c:v>
                </c:pt>
                <c:pt idx="5">
                  <c:v>288135</c:v>
                </c:pt>
                <c:pt idx="6">
                  <c:v>152676</c:v>
                </c:pt>
                <c:pt idx="7">
                  <c:v>129625</c:v>
                </c:pt>
                <c:pt idx="8">
                  <c:v>57422</c:v>
                </c:pt>
                <c:pt idx="9">
                  <c:v>25329</c:v>
                </c:pt>
                <c:pt idx="10">
                  <c:v>6932</c:v>
                </c:pt>
              </c:numCache>
            </c:numRef>
          </c:val>
          <c:smooth val="0"/>
          <c:extLst xmlns:c16r2="http://schemas.microsoft.com/office/drawing/2015/06/chart">
            <c:ext xmlns:c16="http://schemas.microsoft.com/office/drawing/2014/chart" uri="{C3380CC4-5D6E-409C-BE32-E72D297353CC}">
              <c16:uniqueId val="{00000000-13E1-435E-99AF-F936488DA908}"/>
            </c:ext>
          </c:extLst>
        </c:ser>
        <c:ser>
          <c:idx val="1"/>
          <c:order val="1"/>
          <c:tx>
            <c:strRef>
              <c:f>'20'!$C$23</c:f>
              <c:strCache>
                <c:ptCount val="1"/>
                <c:pt idx="0">
                  <c:v>إناث Female</c:v>
                </c:pt>
              </c:strCache>
            </c:strRef>
          </c:tx>
          <c:spPr>
            <a:ln w="25400">
              <a:solidFill>
                <a:schemeClr val="accent2"/>
              </a:solidFill>
              <a:prstDash val="solid"/>
            </a:ln>
          </c:spPr>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'20'!$C$24:$C$34</c:f>
              <c:numCache>
                <c:formatCode>#,##0_ ;\-#,##0\ </c:formatCode>
                <c:ptCount val="11"/>
                <c:pt idx="0">
                  <c:v>4327</c:v>
                </c:pt>
                <c:pt idx="1">
                  <c:v>36046</c:v>
                </c:pt>
                <c:pt idx="2">
                  <c:v>56666</c:v>
                </c:pt>
                <c:pt idx="3">
                  <c:v>69939</c:v>
                </c:pt>
                <c:pt idx="4">
                  <c:v>49043</c:v>
                </c:pt>
                <c:pt idx="5">
                  <c:v>41291</c:v>
                </c:pt>
                <c:pt idx="6">
                  <c:v>26208</c:v>
                </c:pt>
                <c:pt idx="7">
                  <c:v>13639</c:v>
                </c:pt>
                <c:pt idx="8">
                  <c:v>7862</c:v>
                </c:pt>
                <c:pt idx="9">
                  <c:v>2202</c:v>
                </c:pt>
                <c:pt idx="10">
                  <c:v>764</c:v>
                </c:pt>
              </c:numCache>
            </c:numRef>
          </c:val>
          <c:smooth val="0"/>
          <c:extLst xmlns:c16r2="http://schemas.microsoft.com/office/drawing/2015/06/chart">
            <c:ext xmlns:c16="http://schemas.microsoft.com/office/drawing/2014/chart" uri="{C3380CC4-5D6E-409C-BE32-E72D297353CC}">
              <c16:uniqueId val="{00000001-13E1-435E-99AF-F936488DA908}"/>
            </c:ext>
          </c:extLst>
        </c:ser>
        <c:dLbls>
          <c:showLegendKey val="0"/>
          <c:showVal val="0"/>
          <c:showCatName val="0"/>
          <c:showSerName val="0"/>
          <c:showPercent val="0"/>
          <c:showBubbleSize val="0"/>
        </c:dLbls>
        <c:marker val="1"/>
        <c:smooth val="0"/>
        <c:axId val="263756032"/>
        <c:axId val="263770496"/>
      </c:lineChart>
      <c:catAx>
        <c:axId val="263756032"/>
        <c:scaling>
          <c:orientation val="minMax"/>
        </c:scaling>
        <c:delete val="0"/>
        <c:axPos val="b"/>
        <c:majorGridlines>
          <c:spPr>
            <a:ln w="19050">
              <a:solidFill>
                <a:sysClr val="window" lastClr="FFFFFF">
                  <a:lumMod val="85000"/>
                </a:sys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Age groups  فئات العمر   </a:t>
                </a:r>
              </a:p>
            </c:rich>
          </c:tx>
          <c:layout>
            <c:manualLayout>
              <c:xMode val="edge"/>
              <c:yMode val="edge"/>
              <c:x val="0.42491389526283635"/>
              <c:y val="0.95622293307086614"/>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3770496"/>
        <c:crosses val="autoZero"/>
        <c:auto val="1"/>
        <c:lblAlgn val="ctr"/>
        <c:lblOffset val="100"/>
        <c:noMultiLvlLbl val="0"/>
      </c:catAx>
      <c:valAx>
        <c:axId val="263770496"/>
        <c:scaling>
          <c:orientation val="minMax"/>
        </c:scaling>
        <c:delete val="0"/>
        <c:axPos val="l"/>
        <c:majorGridlines>
          <c:spPr>
            <a:ln w="19050">
              <a:solidFill>
                <a:sysClr val="window" lastClr="FFFFFF">
                  <a:lumMod val="85000"/>
                </a:sysClr>
              </a:solidFill>
            </a:ln>
          </c:spPr>
        </c:majorGridlines>
        <c:title>
          <c:tx>
            <c:rich>
              <a:bodyPr rot="0" vert="horz"/>
              <a:lstStyle/>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Thousands</a:t>
                </a:r>
              </a:p>
            </c:rich>
          </c:tx>
          <c:layout>
            <c:manualLayout>
              <c:xMode val="edge"/>
              <c:yMode val="edge"/>
              <c:x val="1.2285716558924195E-2"/>
              <c:y val="0.14229839238845143"/>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3756032"/>
        <c:crosses val="autoZero"/>
        <c:crossBetween val="between"/>
        <c:dispUnits>
          <c:builtInUnit val="thousands"/>
        </c:dispUnits>
      </c:valAx>
    </c:plotArea>
    <c:legend>
      <c:legendPos val="r"/>
      <c:layout>
        <c:manualLayout>
          <c:xMode val="edge"/>
          <c:yMode val="edge"/>
          <c:x val="0.86666666666666681"/>
          <c:y val="0.52392947103274567"/>
          <c:w val="0.12181069958847739"/>
          <c:h val="8.0604534005037781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4072452483545E-2"/>
          <c:y val="0.21122015533780913"/>
          <c:w val="0.90613094543076667"/>
          <c:h val="0.64056067537266637"/>
        </c:manualLayout>
      </c:layout>
      <c:barChart>
        <c:barDir val="col"/>
        <c:grouping val="clustered"/>
        <c:varyColors val="0"/>
        <c:ser>
          <c:idx val="0"/>
          <c:order val="0"/>
          <c:tx>
            <c:strRef>
              <c:f>'021'!$B$25</c:f>
              <c:strCache>
                <c:ptCount val="1"/>
                <c:pt idx="0">
                  <c:v>ذكور Male</c:v>
                </c:pt>
              </c:strCache>
            </c:strRef>
          </c:tx>
          <c:invertIfNegative val="0"/>
          <c:cat>
            <c:strRef>
              <c:f>'021'!$A$26:$A$30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'021'!$B$26:$B$30</c:f>
              <c:numCache>
                <c:formatCode>#,##0</c:formatCode>
                <c:ptCount val="5"/>
                <c:pt idx="0">
                  <c:v>178383</c:v>
                </c:pt>
                <c:pt idx="1">
                  <c:v>348994</c:v>
                </c:pt>
                <c:pt idx="2">
                  <c:v>718777</c:v>
                </c:pt>
                <c:pt idx="3">
                  <c:v>44705</c:v>
                </c:pt>
                <c:pt idx="4">
                  <c:v>422738</c:v>
                </c:pt>
              </c:numCache>
            </c:numRef>
          </c:val>
          <c:extLst xmlns:c16r2="http://schemas.microsoft.com/office/drawing/2015/06/chart">
            <c:ext xmlns:c16="http://schemas.microsoft.com/office/drawing/2014/chart" uri="{C3380CC4-5D6E-409C-BE32-E72D297353CC}">
              <c16:uniqueId val="{00000000-A07C-4BD0-A764-DFD97D581633}"/>
            </c:ext>
          </c:extLst>
        </c:ser>
        <c:ser>
          <c:idx val="1"/>
          <c:order val="1"/>
          <c:tx>
            <c:strRef>
              <c:f>'021'!$C$25</c:f>
              <c:strCache>
                <c:ptCount val="1"/>
                <c:pt idx="0">
                  <c:v>إناث Female</c:v>
                </c:pt>
              </c:strCache>
            </c:strRef>
          </c:tx>
          <c:invertIfNegative val="0"/>
          <c:cat>
            <c:strRef>
              <c:f>'021'!$A$26:$A$30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'021'!$C$26:$C$30</c:f>
              <c:numCache>
                <c:formatCode>#,##0</c:formatCode>
                <c:ptCount val="5"/>
                <c:pt idx="0">
                  <c:v>14729</c:v>
                </c:pt>
                <c:pt idx="1">
                  <c:v>25892</c:v>
                </c:pt>
                <c:pt idx="2">
                  <c:v>119570</c:v>
                </c:pt>
                <c:pt idx="3">
                  <c:v>12026</c:v>
                </c:pt>
                <c:pt idx="4">
                  <c:v>135770</c:v>
                </c:pt>
              </c:numCache>
            </c:numRef>
          </c:val>
          <c:extLst xmlns:c16r2="http://schemas.microsoft.com/office/drawing/2015/06/chart">
            <c:ext xmlns:c16="http://schemas.microsoft.com/office/drawing/2014/chart" uri="{C3380CC4-5D6E-409C-BE32-E72D297353CC}">
              <c16:uniqueId val="{00000001-A07C-4BD0-A764-DFD97D581633}"/>
            </c:ext>
          </c:extLst>
        </c:ser>
        <c:dLbls>
          <c:showLegendKey val="0"/>
          <c:showVal val="0"/>
          <c:showCatName val="0"/>
          <c:showSerName val="0"/>
          <c:showPercent val="0"/>
          <c:showBubbleSize val="0"/>
        </c:dLbls>
        <c:gapWidth val="218"/>
        <c:overlap val="-5"/>
        <c:axId val="263872512"/>
        <c:axId val="263874432"/>
      </c:barChart>
      <c:catAx>
        <c:axId val="263872512"/>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Educational Status </a:t>
                </a:r>
                <a:r>
                  <a:rPr lang="en-US" sz="1200" b="1" i="0" u="none" strike="noStrike" baseline="0">
                    <a:solidFill>
                      <a:srgbClr val="000000"/>
                    </a:solidFill>
                    <a:latin typeface="Arial"/>
                    <a:cs typeface="Arial"/>
                  </a:rPr>
                  <a:t>الحالة</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التعليمية</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82059292871364"/>
              <c:y val="0.94462253937007867"/>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3874432"/>
        <c:crosses val="autoZero"/>
        <c:auto val="1"/>
        <c:lblAlgn val="ctr"/>
        <c:lblOffset val="100"/>
        <c:noMultiLvlLbl val="0"/>
      </c:catAx>
      <c:valAx>
        <c:axId val="263874432"/>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3872512"/>
        <c:crosses val="autoZero"/>
        <c:crossBetween val="between"/>
        <c:dispUnits>
          <c:builtInUnit val="thousands"/>
          <c:dispUnitsLbl>
            <c:layout>
              <c:manualLayout>
                <c:xMode val="edge"/>
                <c:yMode val="edge"/>
                <c:x val="5.6533348127629189E-3"/>
                <c:y val="0.13819281681344958"/>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66172839506172842"/>
          <c:y val="0.15491183879093198"/>
          <c:w val="0.30205761316872426"/>
          <c:h val="3.2745591939546605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النشاط الاقتصادي (بالألف)</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 ABOVE) BY ECONOMIC ACTIVE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overlay val="0"/>
    </c:title>
    <c:autoTitleDeleted val="0"/>
    <c:plotArea>
      <c:layout>
        <c:manualLayout>
          <c:layoutTarget val="inner"/>
          <c:xMode val="edge"/>
          <c:yMode val="edge"/>
          <c:x val="0.52005315888973802"/>
          <c:y val="0.14649651552176668"/>
          <c:w val="0.43489703449629835"/>
          <c:h val="0.66591678748023242"/>
        </c:manualLayout>
      </c:layout>
      <c:barChart>
        <c:barDir val="bar"/>
        <c:grouping val="clustered"/>
        <c:varyColors val="0"/>
        <c:ser>
          <c:idx val="0"/>
          <c:order val="0"/>
          <c:invertIfNegative val="0"/>
          <c:dLbls>
            <c:dLbl>
              <c:idx val="0"/>
              <c:layout>
                <c:manualLayout>
                  <c:x val="-5.4909563516529506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AD4-4D61-BAED-8F088D163E20}"/>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'022'!$A$37:$A$53</c:f>
              <c:strCache>
                <c:ptCount val="17"/>
                <c:pt idx="0">
                  <c:v>التشييد Construction</c:v>
                </c:pt>
                <c:pt idx="1">
                  <c:v>تجارة الجملة والتجزئة Wholesale and retail trade </c:v>
                </c:pt>
                <c:pt idx="2">
                  <c:v>أنشطة الخدمات الإدارية وخدمات الدعم Administrative and support service activities </c:v>
                </c:pt>
                <c:pt idx="3">
                  <c:v>أنشطة الأُسَر المعيشية التي تستخدم أفراداً  Activities of households as employers</c:v>
                </c:pt>
                <c:pt idx="4">
                  <c:v>النقل والتخزين Transportation and storage</c:v>
                </c:pt>
                <c:pt idx="5">
                  <c:v>الإدارة العامة والدفاع؛ والضمان الاجتماعي الإلزامي Public administration and defence; compulsory social security</c:v>
                </c:pt>
                <c:pt idx="6">
                  <c:v>الصناعة التحويلية Manufacturing</c:v>
                </c:pt>
                <c:pt idx="7">
                  <c:v>أنشطة خدمات الإقامة والطعام Accommodation and food service activities</c:v>
                </c:pt>
                <c:pt idx="8">
                  <c:v>الأنشطة في مجال صحة الإنسان والعمل الاجتماعي Human health and social work activities</c:v>
                </c:pt>
                <c:pt idx="9">
                  <c:v>التعليم Education </c:v>
                </c:pt>
                <c:pt idx="10">
                  <c:v>الأنشطة المهنية والعلمية والتقنية Professional, scientific and technical activities</c:v>
                </c:pt>
                <c:pt idx="11">
                  <c:v>التعدين واستغلال المحاجر Mining and quarrying </c:v>
                </c:pt>
                <c:pt idx="12">
                  <c:v>الزراعة  والحراجة وصيد الأسماك Agriculture, forestry and fishing</c:v>
                </c:pt>
                <c:pt idx="13">
                  <c:v>الأنشطة المالية وأنشطة التأمين Financial and insurance activities</c:v>
                </c:pt>
                <c:pt idx="14">
                  <c:v>المعلومات والاتصالات Information and communication</c:v>
                </c:pt>
                <c:pt idx="15">
                  <c:v>الأنشطة العقارية Real estate activities</c:v>
                </c:pt>
                <c:pt idx="16">
                  <c:v>أخرى Others</c:v>
                </c:pt>
              </c:strCache>
            </c:strRef>
          </c:cat>
          <c:val>
            <c:numRef>
              <c:f>'022'!$D$37:$D$53</c:f>
              <c:numCache>
                <c:formatCode>#,##0</c:formatCode>
                <c:ptCount val="17"/>
                <c:pt idx="0">
                  <c:v>668041</c:v>
                </c:pt>
                <c:pt idx="1">
                  <c:v>245653</c:v>
                </c:pt>
                <c:pt idx="2" formatCode="#,##0_ ;\-#,##0\ ">
                  <c:v>179033</c:v>
                </c:pt>
                <c:pt idx="3">
                  <c:v>160786</c:v>
                </c:pt>
                <c:pt idx="4" formatCode="#,##0_ ;\-#,##0\ ">
                  <c:v>135917</c:v>
                </c:pt>
                <c:pt idx="5" formatCode="#,##0_ ;\-#,##0\ ">
                  <c:v>111198</c:v>
                </c:pt>
                <c:pt idx="6" formatCode="#,##0_ ;\-#,##0\ ">
                  <c:v>106264</c:v>
                </c:pt>
                <c:pt idx="7" formatCode="#,##0_ ;\-#,##0\ ">
                  <c:v>75151</c:v>
                </c:pt>
                <c:pt idx="8" formatCode="#,##0_ ;\-#,##0\ ">
                  <c:v>75785</c:v>
                </c:pt>
                <c:pt idx="9" formatCode="#,##0_ ;\-#,##0\ ">
                  <c:v>57408</c:v>
                </c:pt>
                <c:pt idx="10" formatCode="#,##0_ ;\-#,##0\ ">
                  <c:v>49004</c:v>
                </c:pt>
                <c:pt idx="11" formatCode="0.0">
                  <c:v>33684</c:v>
                </c:pt>
                <c:pt idx="12">
                  <c:v>26719</c:v>
                </c:pt>
                <c:pt idx="13" formatCode="#,##0_ ;\-#,##0\ ">
                  <c:v>21675</c:v>
                </c:pt>
                <c:pt idx="14" formatCode="#,##0_ ;\-#,##0\ ">
                  <c:v>20890</c:v>
                </c:pt>
                <c:pt idx="15">
                  <c:v>16112</c:v>
                </c:pt>
                <c:pt idx="16">
                  <c:v>38264</c:v>
                </c:pt>
              </c:numCache>
            </c:numRef>
          </c:val>
          <c:extLst xmlns:c16r2="http://schemas.microsoft.com/office/drawing/2015/06/chart">
            <c:ext xmlns:c16="http://schemas.microsoft.com/office/drawing/2014/chart" uri="{C3380CC4-5D6E-409C-BE32-E72D297353CC}">
              <c16:uniqueId val="{00000000-0AD4-4D61-BAED-8F088D163E20}"/>
            </c:ext>
          </c:extLst>
        </c:ser>
        <c:dLbls>
          <c:showLegendKey val="0"/>
          <c:showVal val="0"/>
          <c:showCatName val="0"/>
          <c:showSerName val="0"/>
          <c:showPercent val="0"/>
          <c:showBubbleSize val="0"/>
        </c:dLbls>
        <c:gapWidth val="38"/>
        <c:axId val="264377088"/>
        <c:axId val="264378624"/>
      </c:barChart>
      <c:catAx>
        <c:axId val="26437708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64378624"/>
        <c:crosses val="autoZero"/>
        <c:auto val="1"/>
        <c:lblAlgn val="ctr"/>
        <c:lblOffset val="100"/>
        <c:noMultiLvlLbl val="0"/>
      </c:catAx>
      <c:valAx>
        <c:axId val="264378624"/>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4377088"/>
        <c:crosses val="autoZero"/>
        <c:crossBetween val="between"/>
        <c:dispUnits>
          <c:builtInUnit val="thousands"/>
          <c:dispUnitsLbl>
            <c:layout>
              <c:manualLayout>
                <c:xMode val="edge"/>
                <c:yMode val="edge"/>
                <c:x val="0.69349831553609642"/>
                <c:y val="0.86378975917956591"/>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Thousands بالألف </a:t>
                  </a:r>
                </a:p>
              </c:rich>
            </c:tx>
          </c:dispUnitsLbl>
        </c:dispUnits>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(3)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المشاركة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الاقتصادية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الجنسية</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LABOR FORCE PARTICIPATION RATE BY NATIONALITY</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layout>
        <c:manualLayout>
          <c:xMode val="edge"/>
          <c:yMode val="edge"/>
          <c:x val="0.17216690374585111"/>
          <c:y val="0"/>
        </c:manualLayout>
      </c:layout>
      <c:overlay val="0"/>
    </c:title>
    <c:autoTitleDeleted val="0"/>
    <c:plotArea>
      <c:layout>
        <c:manualLayout>
          <c:layoutTarget val="inner"/>
          <c:xMode val="edge"/>
          <c:yMode val="edge"/>
          <c:x val="7.9663173803121476E-2"/>
          <c:y val="0.32161791228610392"/>
          <c:w val="0.88755246329277748"/>
          <c:h val="0.59509963489200712"/>
        </c:manualLayout>
      </c:layout>
      <c:lineChart>
        <c:grouping val="standard"/>
        <c:varyColors val="0"/>
        <c:ser>
          <c:idx val="0"/>
          <c:order val="0"/>
          <c:tx>
            <c:strRef>
              <c:f>'3A'!$B$6:$D$6</c:f>
              <c:strCache>
                <c:ptCount val="1"/>
                <c:pt idx="0">
                  <c:v>قطريون
Qataris</c:v>
                </c:pt>
              </c:strCache>
            </c:strRef>
          </c:tx>
          <c:spPr>
            <a:ln>
              <a:solidFill>
                <a:srgbClr val="C00000"/>
              </a:solidFill>
            </a:ln>
          </c:spPr>
          <c:marker>
            <c:symbol val="square"/>
            <c:size val="4"/>
            <c:spPr>
              <a:solidFill>
                <a:schemeClr val="accent2">
                  <a:lumMod val="75000"/>
                </a:schemeClr>
              </a:solidFill>
              <a:ln>
                <a:solidFill>
                  <a:srgbClr val="C00000"/>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B7D-4ED2-8DB6-EB32DAC654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'3A'!$A$8:$A$13</c:f>
              <c:numCache>
                <c:formatCode>General</c:formatCode>
                <c:ptCount val="6"/>
                <c:pt idx="0">
                  <c:v>2016</c:v>
                </c:pt>
                <c:pt idx="1">
                  <c:v>2017</c:v>
                </c:pt>
                <c:pt idx="2">
                  <c:v>2018</c:v>
                </c:pt>
                <c:pt idx="3">
                  <c:v>2019</c:v>
                </c:pt>
                <c:pt idx="4">
                  <c:v>2020</c:v>
                </c:pt>
                <c:pt idx="5">
                  <c:v>2021</c:v>
                </c:pt>
              </c:numCache>
            </c:numRef>
          </c:cat>
          <c:val>
            <c:numRef>
              <c:f>'3A'!$D$8:$D$13</c:f>
              <c:numCache>
                <c:formatCode>#,##0.0</c:formatCode>
                <c:ptCount val="6"/>
                <c:pt idx="0">
                  <c:v>52.387202371761219</c:v>
                </c:pt>
                <c:pt idx="1">
                  <c:v>52.2</c:v>
                </c:pt>
                <c:pt idx="2">
                  <c:v>52.2</c:v>
                </c:pt>
                <c:pt idx="3">
                  <c:v>52.440988560223055</c:v>
                </c:pt>
                <c:pt idx="4">
                  <c:v>51.469310573925483</c:v>
                </c:pt>
                <c:pt idx="5">
                  <c:v>54.193424665222942</c:v>
                </c:pt>
              </c:numCache>
            </c:numRef>
          </c:val>
          <c:smooth val="0"/>
          <c:extLst xmlns:c16r2="http://schemas.microsoft.com/office/drawing/2015/06/chart">
            <c:ext xmlns:c16="http://schemas.microsoft.com/office/drawing/2014/chart" uri="{C3380CC4-5D6E-409C-BE32-E72D297353CC}">
              <c16:uniqueId val="{00000002-1B7D-4ED2-8DB6-EB32DAC65467}"/>
            </c:ext>
          </c:extLst>
        </c:ser>
        <c:ser>
          <c:idx val="1"/>
          <c:order val="1"/>
          <c:tx>
            <c:strRef>
              <c:f>'3A'!$E$6:$G$6</c:f>
              <c:strCache>
                <c:ptCount val="1"/>
                <c:pt idx="0">
                  <c:v>غير قطريين
Non-Qataris</c:v>
                </c:pt>
              </c:strCache>
            </c:strRef>
          </c:tx>
          <c:spPr>
            <a:ln w="25400">
              <a:solidFill>
                <a:schemeClr val="accent2">
                  <a:lumMod val="60000"/>
                  <a:lumOff val="40000"/>
                </a:schemeClr>
              </a:solidFill>
              <a:prstDash val="solid"/>
            </a:ln>
          </c:spPr>
          <c:marker>
            <c:symbol val="square"/>
            <c:size val="4"/>
            <c:spPr>
              <a:solidFill>
                <a:schemeClr val="accent2">
                  <a:lumMod val="20000"/>
                  <a:lumOff val="80000"/>
                </a:schemeClr>
              </a:solidFill>
              <a:ln>
                <a:solidFill>
                  <a:schemeClr val="accent2">
                    <a:lumMod val="60000"/>
                    <a:lumOff val="40000"/>
                  </a:schemeClr>
                </a:solidFill>
              </a:ln>
            </c:spPr>
          </c:marker>
          <c:dLbls>
            <c:dLbl>
              <c:idx val="0"/>
              <c:layout>
                <c:manualLayout>
                  <c:x val="-4.6968224716591275E-2"/>
                  <c:y val="-3.948796903180398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B7D-4ED2-8DB6-EB32DAC654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'3A'!$A$8:$A$13</c:f>
              <c:numCache>
                <c:formatCode>General</c:formatCode>
                <c:ptCount val="6"/>
                <c:pt idx="0">
                  <c:v>2016</c:v>
                </c:pt>
                <c:pt idx="1">
                  <c:v>2017</c:v>
                </c:pt>
                <c:pt idx="2">
                  <c:v>2018</c:v>
                </c:pt>
                <c:pt idx="3">
                  <c:v>2019</c:v>
                </c:pt>
                <c:pt idx="4">
                  <c:v>2020</c:v>
                </c:pt>
                <c:pt idx="5">
                  <c:v>2021</c:v>
                </c:pt>
              </c:numCache>
            </c:numRef>
          </c:cat>
          <c:val>
            <c:numRef>
              <c:f>'3A'!$G$8:$G$13</c:f>
              <c:numCache>
                <c:formatCode>#,##0.0</c:formatCode>
                <c:ptCount val="6"/>
                <c:pt idx="0">
                  <c:v>92.450413111675729</c:v>
                </c:pt>
                <c:pt idx="1">
                  <c:v>91.8</c:v>
                </c:pt>
                <c:pt idx="2">
                  <c:v>91.7</c:v>
                </c:pt>
                <c:pt idx="3">
                  <c:v>91.543218484878281</c:v>
                </c:pt>
                <c:pt idx="4">
                  <c:v>91.534830085599225</c:v>
                </c:pt>
                <c:pt idx="5">
                  <c:v>90.77904184095641</c:v>
                </c:pt>
              </c:numCache>
            </c:numRef>
          </c:val>
          <c:smooth val="0"/>
          <c:extLst xmlns:c16r2="http://schemas.microsoft.com/office/drawing/2015/06/chart">
            <c:ext xmlns:c16="http://schemas.microsoft.com/office/drawing/2014/chart" uri="{C3380CC4-5D6E-409C-BE32-E72D297353CC}">
              <c16:uniqueId val="{00000005-1B7D-4ED2-8DB6-EB32DAC65467}"/>
            </c:ext>
          </c:extLst>
        </c:ser>
        <c:ser>
          <c:idx val="2"/>
          <c:order val="2"/>
          <c:tx>
            <c:strRef>
              <c:f>'3A'!$H$6:$J$6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B7D-4ED2-8DB6-EB32DAC6546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'3A'!$A$8:$A$13</c:f>
              <c:numCache>
                <c:formatCode>General</c:formatCode>
                <c:ptCount val="6"/>
                <c:pt idx="0">
                  <c:v>2016</c:v>
                </c:pt>
                <c:pt idx="1">
                  <c:v>2017</c:v>
                </c:pt>
                <c:pt idx="2">
                  <c:v>2018</c:v>
                </c:pt>
                <c:pt idx="3">
                  <c:v>2019</c:v>
                </c:pt>
                <c:pt idx="4">
                  <c:v>2020</c:v>
                </c:pt>
                <c:pt idx="5">
                  <c:v>2021</c:v>
                </c:pt>
              </c:numCache>
            </c:numRef>
          </c:cat>
          <c:val>
            <c:numRef>
              <c:f>'3A'!$J$8:$J$13</c:f>
              <c:numCache>
                <c:formatCode>#,##0.0</c:formatCode>
                <c:ptCount val="6"/>
                <c:pt idx="0">
                  <c:v>89.077032757720289</c:v>
                </c:pt>
                <c:pt idx="1">
                  <c:v>88.4</c:v>
                </c:pt>
                <c:pt idx="2">
                  <c:v>88.3</c:v>
                </c:pt>
                <c:pt idx="3">
                  <c:v>88.184549334697536</c:v>
                </c:pt>
                <c:pt idx="4">
                  <c:v>87.975901784667798</c:v>
                </c:pt>
                <c:pt idx="5">
                  <c:v>87.401189205855943</c:v>
                </c:pt>
              </c:numCache>
            </c:numRef>
          </c:val>
          <c:smooth val="0"/>
          <c:extLst xmlns:c16r2="http://schemas.microsoft.com/office/drawing/2015/06/chart">
            <c:ext xmlns:c16="http://schemas.microsoft.com/office/drawing/2014/chart" uri="{C3380CC4-5D6E-409C-BE32-E72D297353CC}">
              <c16:uniqueId val="{00000008-1B7D-4ED2-8DB6-EB32DAC65467}"/>
            </c:ext>
          </c:extLst>
        </c:ser>
        <c:dLbls>
          <c:showLegendKey val="0"/>
          <c:showVal val="0"/>
          <c:showCatName val="0"/>
          <c:showSerName val="0"/>
          <c:showPercent val="0"/>
          <c:showBubbleSize val="0"/>
        </c:dLbls>
        <c:marker val="1"/>
        <c:smooth val="0"/>
        <c:axId val="253177856"/>
        <c:axId val="253179392"/>
      </c:lineChart>
      <c:catAx>
        <c:axId val="253177856"/>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3179392"/>
        <c:crosses val="autoZero"/>
        <c:auto val="1"/>
        <c:lblAlgn val="ctr"/>
        <c:lblOffset val="100"/>
        <c:noMultiLvlLbl val="0"/>
      </c:catAx>
      <c:valAx>
        <c:axId val="25317939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2255170231380652E-2"/>
              <c:y val="0.20161116731916892"/>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177856"/>
        <c:crosses val="autoZero"/>
        <c:crossBetween val="between"/>
      </c:valAx>
    </c:plotArea>
    <c:legend>
      <c:legendPos val="r"/>
      <c:layout>
        <c:manualLayout>
          <c:xMode val="edge"/>
          <c:yMode val="edge"/>
          <c:x val="0.12778194688679562"/>
          <c:y val="0.23675214426321708"/>
          <c:w val="0.74080674126260537"/>
          <c:h val="9.5241339400916017E-2"/>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السكان النشيطون اقتصادياً</a:t>
            </a:r>
            <a:r>
              <a:rPr lang="ar-QA" sz="1400" b="1" i="0" u="none" strike="noStrike" baseline="0">
                <a:solidFill>
                  <a:srgbClr val="000000"/>
                </a:solidFill>
                <a:latin typeface="Arial"/>
                <a:cs typeface="Arial"/>
              </a:rPr>
              <a:t> (15</a:t>
            </a:r>
            <a:r>
              <a:rPr lang="en-US" sz="1400" b="1" i="0" u="none" strike="noStrike" baseline="0">
                <a:solidFill>
                  <a:srgbClr val="000000"/>
                </a:solidFill>
                <a:latin typeface="Arial"/>
                <a:cs typeface="Arial"/>
              </a:rPr>
              <a:t>سنة فأكثر</a:t>
            </a:r>
            <a:r>
              <a:rPr lang="ar-QA" sz="1400" b="1" i="0" u="none" strike="noStrike" baseline="0">
                <a:solidFill>
                  <a:srgbClr val="000000"/>
                </a:solidFill>
                <a:latin typeface="Arial"/>
                <a:cs typeface="Arial"/>
              </a:rPr>
              <a:t>) </a:t>
            </a:r>
            <a:r>
              <a:rPr lang="en-US" sz="1400" b="1" i="0" u="none" strike="noStrike" baseline="0">
                <a:solidFill>
                  <a:srgbClr val="000000"/>
                </a:solidFill>
                <a:latin typeface="Arial"/>
                <a:cs typeface="Arial"/>
              </a:rPr>
              <a:t>حسب الجنسية والقطا</a:t>
            </a:r>
            <a:r>
              <a:rPr lang="ar-QA" sz="1400" b="1" i="0" u="none" strike="noStrike" baseline="0">
                <a:solidFill>
                  <a:srgbClr val="000000"/>
                </a:solidFill>
                <a:latin typeface="Arial"/>
                <a:cs typeface="Arial"/>
              </a:rPr>
              <a:t>ع (بالألف)</a:t>
            </a:r>
            <a:r>
              <a:rPr lang="en-US" sz="1400" b="1" i="0" u="none" strike="noStrike" baseline="0">
                <a:solidFill>
                  <a:srgbClr val="FFFFFF"/>
                </a:solidFill>
                <a:latin typeface="Calibri"/>
                <a:cs typeface="Arial"/>
              </a:rPr>
              <a:t>1</a:t>
            </a:r>
            <a:r>
              <a:rPr lang="ar-QA" sz="1400" b="1" i="0" u="none" strike="noStrike" baseline="0">
                <a:solidFill>
                  <a:srgbClr val="FFFFFF"/>
                </a:solidFill>
                <a:latin typeface="Calibri"/>
                <a:cs typeface="Arial"/>
              </a:rPr>
              <a:t>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NATIONALITY &amp; SECTOR  (THOUSAND)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overlay val="0"/>
    </c:title>
    <c:autoTitleDeleted val="0"/>
    <c:plotArea>
      <c:layout>
        <c:manualLayout>
          <c:layoutTarget val="inner"/>
          <c:xMode val="edge"/>
          <c:yMode val="edge"/>
          <c:x val="5.696542027237031E-2"/>
          <c:y val="0.21126614968394986"/>
          <c:w val="0.92097501840551099"/>
          <c:h val="0.53750792549427306"/>
        </c:manualLayout>
      </c:layout>
      <c:barChart>
        <c:barDir val="col"/>
        <c:grouping val="clustered"/>
        <c:varyColors val="0"/>
        <c:ser>
          <c:idx val="0"/>
          <c:order val="0"/>
          <c:tx>
            <c:strRef>
              <c:f>'023'!$B$20</c:f>
              <c:strCache>
                <c:ptCount val="1"/>
                <c:pt idx="0">
                  <c:v>القطريون Qataris</c:v>
                </c:pt>
              </c:strCache>
            </c:strRef>
          </c:tx>
          <c:spPr>
            <a:solidFill>
              <a:srgbClr val="660033"/>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'023'!$B$21:$B$27</c:f>
              <c:numCache>
                <c:formatCode>#,##0</c:formatCode>
                <c:ptCount val="7"/>
                <c:pt idx="0">
                  <c:v>331</c:v>
                </c:pt>
                <c:pt idx="1">
                  <c:v>262</c:v>
                </c:pt>
                <c:pt idx="2">
                  <c:v>9728</c:v>
                </c:pt>
                <c:pt idx="3">
                  <c:v>13494</c:v>
                </c:pt>
                <c:pt idx="4">
                  <c:v>82135</c:v>
                </c:pt>
                <c:pt idx="5">
                  <c:v>0</c:v>
                </c:pt>
                <c:pt idx="6">
                  <c:v>9555</c:v>
                </c:pt>
              </c:numCache>
            </c:numRef>
          </c:val>
          <c:extLst xmlns:c16r2="http://schemas.microsoft.com/office/drawing/2015/06/chart">
            <c:ext xmlns:c16="http://schemas.microsoft.com/office/drawing/2014/chart" uri="{C3380CC4-5D6E-409C-BE32-E72D297353CC}">
              <c16:uniqueId val="{00000000-3BBC-4EFC-ADF0-3C0DF5C0E826}"/>
            </c:ext>
          </c:extLst>
        </c:ser>
        <c:ser>
          <c:idx val="1"/>
          <c:order val="1"/>
          <c:tx>
            <c:strRef>
              <c:f>'023'!$C$20</c:f>
              <c:strCache>
                <c:ptCount val="1"/>
                <c:pt idx="0">
                  <c:v>غير القطريين Non-Qataris</c:v>
                </c:pt>
              </c:strCache>
            </c:strRef>
          </c:tx>
          <c:spPr>
            <a:solidFill>
              <a:schemeClr val="bg2">
                <a:lumMod val="75000"/>
              </a:schemeClr>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'023'!$A$21:$A$27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'023'!$C$21:$C$27</c:f>
              <c:numCache>
                <c:formatCode>#,##0</c:formatCode>
                <c:ptCount val="7"/>
                <c:pt idx="0">
                  <c:v>1572</c:v>
                </c:pt>
                <c:pt idx="1">
                  <c:v>6835</c:v>
                </c:pt>
                <c:pt idx="2">
                  <c:v>23042</c:v>
                </c:pt>
                <c:pt idx="3">
                  <c:v>52992</c:v>
                </c:pt>
                <c:pt idx="4">
                  <c:v>76734</c:v>
                </c:pt>
                <c:pt idx="5">
                  <c:v>160786</c:v>
                </c:pt>
                <c:pt idx="6">
                  <c:v>1584118</c:v>
                </c:pt>
              </c:numCache>
            </c:numRef>
          </c:val>
          <c:extLst xmlns:c16r2="http://schemas.microsoft.com/office/drawing/2015/06/chart">
            <c:ext xmlns:c16="http://schemas.microsoft.com/office/drawing/2014/chart" uri="{C3380CC4-5D6E-409C-BE32-E72D297353CC}">
              <c16:uniqueId val="{00000001-3BBC-4EFC-ADF0-3C0DF5C0E826}"/>
            </c:ext>
          </c:extLst>
        </c:ser>
        <c:dLbls>
          <c:showLegendKey val="0"/>
          <c:showVal val="0"/>
          <c:showCatName val="0"/>
          <c:showSerName val="0"/>
          <c:showPercent val="0"/>
          <c:showBubbleSize val="0"/>
        </c:dLbls>
        <c:gapWidth val="150"/>
        <c:overlap val="-5"/>
        <c:axId val="264256128"/>
        <c:axId val="264266112"/>
      </c:barChart>
      <c:catAx>
        <c:axId val="26425612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264266112"/>
        <c:crosses val="autoZero"/>
        <c:auto val="1"/>
        <c:lblAlgn val="ctr"/>
        <c:lblOffset val="100"/>
        <c:noMultiLvlLbl val="0"/>
      </c:catAx>
      <c:valAx>
        <c:axId val="264266112"/>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4256128"/>
        <c:crosses val="autoZero"/>
        <c:crossBetween val="between"/>
        <c:dispUnits>
          <c:builtInUnit val="thousands"/>
          <c:dispUnitsLbl>
            <c:layout>
              <c:manualLayout>
                <c:xMode val="edge"/>
                <c:yMode val="edge"/>
                <c:x val="4.4873236999221251E-3"/>
                <c:y val="0.1317659819336463"/>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20246913580246914"/>
          <c:y val="0.15617128463476074"/>
          <c:w val="0.69711934156378608"/>
          <c:h val="5.5415617128463476E-2"/>
        </c:manualLayout>
      </c:layout>
      <c:overlay val="0"/>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متوسط الأجر الشهري(بالريال القطري) للمشتغلين بأجر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النوع والمهنة (بالألف</a:t>
            </a:r>
            <a:r>
              <a:rPr lang="ar-QA" sz="1400" b="1" i="0" u="none" strike="noStrike" kern="1200" baseline="0">
                <a:solidFill>
                  <a:srgbClr val="000000"/>
                </a:solidFill>
                <a:latin typeface="Calibri"/>
                <a:ea typeface="Calibri"/>
                <a:cs typeface="Calibri"/>
              </a:rPr>
              <a:t>) </a:t>
            </a:r>
            <a:r>
              <a:rPr lang="ar-QA" sz="1400" b="1" i="0" u="none" strike="noStrike" kern="1200" baseline="0">
                <a:solidFill>
                  <a:schemeClr val="bg1"/>
                </a:solidFill>
                <a:latin typeface="Calibri"/>
                <a:ea typeface="Calibri"/>
                <a:cs typeface="Calibri"/>
              </a:rPr>
              <a:t>0</a:t>
            </a:r>
            <a:endParaRPr lang="en-US" sz="1400" b="1" i="0" u="none" strike="noStrike" kern="1200" baseline="0">
              <a:solidFill>
                <a:schemeClr val="bg1"/>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MONTHLY AVERAGE </a:t>
            </a:r>
            <a:r>
              <a:rPr lang="en-US" sz="1400" b="1" i="0" u="none" strike="noStrike" baseline="0">
                <a:solidFill>
                  <a:srgbClr val="000000"/>
                </a:solidFill>
                <a:latin typeface="Calibri"/>
                <a:cs typeface="Arial"/>
              </a:rPr>
              <a:t>WAGE (Q.R) FOR </a:t>
            </a:r>
            <a:r>
              <a:rPr lang="en-US" sz="1200" b="1" i="0" u="none" strike="noStrike" baseline="0">
                <a:solidFill>
                  <a:srgbClr val="000000"/>
                </a:solidFill>
                <a:latin typeface="Arial"/>
                <a:cs typeface="Arial"/>
              </a:rPr>
              <a:t>PAID EMPLOYMENT WORKERS (15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GENDER &amp; OCUPPATION (THOUSAND) </a:t>
            </a:r>
          </a:p>
          <a:p>
            <a:pPr algn="ctr" rtl="0">
              <a:defRPr sz="1000" b="0" i="0" u="none" strike="noStrike" kern="1200" baseline="0">
                <a:solidFill>
                  <a:srgbClr val="000000"/>
                </a:solidFill>
                <a:latin typeface="Calibri"/>
                <a:ea typeface="Calibri"/>
                <a:cs typeface="Calibri"/>
              </a:defRPr>
            </a:pPr>
            <a:r>
              <a:rPr lang="en-US" sz="1200" b="0" i="0" u="none" strike="noStrike" baseline="0">
                <a:solidFill>
                  <a:srgbClr val="000000"/>
                </a:solidFill>
                <a:latin typeface="Calibri"/>
              </a:rPr>
              <a:t> </a:t>
            </a:r>
            <a:r>
              <a:rPr lang="en-US" sz="1200" b="1" i="0" u="none" strike="noStrike" baseline="0">
                <a:solidFill>
                  <a:srgbClr val="000000"/>
                </a:solidFill>
                <a:latin typeface="Arial"/>
                <a:cs typeface="Arial"/>
              </a:rPr>
              <a:t>2021</a:t>
            </a:r>
          </a:p>
        </c:rich>
      </c:tx>
      <c:overlay val="0"/>
    </c:title>
    <c:autoTitleDeleted val="0"/>
    <c:plotArea>
      <c:layout>
        <c:manualLayout>
          <c:layoutTarget val="inner"/>
          <c:xMode val="edge"/>
          <c:yMode val="edge"/>
          <c:x val="0.476228877023539"/>
          <c:y val="0.1944585790288873"/>
          <c:w val="0.49329680932753006"/>
          <c:h val="0.69690743681950185"/>
        </c:manualLayout>
      </c:layout>
      <c:barChart>
        <c:barDir val="bar"/>
        <c:grouping val="clustered"/>
        <c:varyColors val="0"/>
        <c:ser>
          <c:idx val="0"/>
          <c:order val="0"/>
          <c:tx>
            <c:strRef>
              <c:f>'024'!$B$20</c:f>
              <c:strCache>
                <c:ptCount val="1"/>
                <c:pt idx="0">
                  <c:v>ذكور Male</c:v>
                </c:pt>
              </c:strCache>
            </c:strRef>
          </c:tx>
          <c:invertIfNegative val="0"/>
          <c:cat>
            <c:strRef>
              <c:f>'024'!$A$21:$A$29</c:f>
              <c:strCache>
                <c:ptCount val="9"/>
                <c:pt idx="0">
                  <c:v>مشغلو الآلات والمعدات ومجمعوها Plant And Machine Operators And Assemblers</c:v>
                </c:pt>
                <c:pt idx="1">
                  <c:v>العمال المهرة في الزراعة وصيد الأسماك Skilled Agricultural And Fishery Workers</c:v>
                </c:pt>
                <c:pt idx="2">
                  <c:v>المهن العادية Elementary Occupations</c:v>
                </c:pt>
                <c:pt idx="3">
                  <c:v>العاملون في الحرف وما إليها من المهن Craft And Related Trades Workers</c:v>
                </c:pt>
                <c:pt idx="4">
                  <c:v>العاملون في الخدمات والباعة في المحلات التجارية والأسواق Service Workers And Shop And Market Sales Workers</c:v>
                </c:pt>
                <c:pt idx="5">
                  <c:v>الكتبة Clerks</c:v>
                </c:pt>
                <c:pt idx="6">
                  <c:v>الفنيون والإختصاصيون المساعدون Technicians And Associate Professionals</c:v>
                </c:pt>
                <c:pt idx="7">
                  <c:v>الإختصاصيون Professionals</c:v>
                </c:pt>
                <c:pt idx="8">
                  <c:v>المشرعون وموظفو الإدارة العليا والمديرون Legislators, Senior Officials And Managers</c:v>
                </c:pt>
              </c:strCache>
            </c:strRef>
          </c:cat>
          <c:val>
            <c:numRef>
              <c:f>'024'!$B$21:$B$29</c:f>
              <c:numCache>
                <c:formatCode>#,##0</c:formatCode>
                <c:ptCount val="9"/>
                <c:pt idx="0">
                  <c:v>3841</c:v>
                </c:pt>
                <c:pt idx="1">
                  <c:v>3010</c:v>
                </c:pt>
                <c:pt idx="2">
                  <c:v>3156</c:v>
                </c:pt>
                <c:pt idx="3">
                  <c:v>3927</c:v>
                </c:pt>
                <c:pt idx="4">
                  <c:v>7486</c:v>
                </c:pt>
                <c:pt idx="5">
                  <c:v>20277</c:v>
                </c:pt>
                <c:pt idx="6">
                  <c:v>23022</c:v>
                </c:pt>
                <c:pt idx="7">
                  <c:v>30547</c:v>
                </c:pt>
                <c:pt idx="8">
                  <c:v>43762</c:v>
                </c:pt>
              </c:numCache>
            </c:numRef>
          </c:val>
          <c:extLst xmlns:c16r2="http://schemas.microsoft.com/office/drawing/2015/06/chart">
            <c:ext xmlns:c16="http://schemas.microsoft.com/office/drawing/2014/chart" uri="{C3380CC4-5D6E-409C-BE32-E72D297353CC}">
              <c16:uniqueId val="{00000000-8A95-4CB5-8761-567FDC77A08F}"/>
            </c:ext>
          </c:extLst>
        </c:ser>
        <c:ser>
          <c:idx val="1"/>
          <c:order val="1"/>
          <c:tx>
            <c:strRef>
              <c:f>'024'!$C$20</c:f>
              <c:strCache>
                <c:ptCount val="1"/>
                <c:pt idx="0">
                  <c:v>إناث Female</c:v>
                </c:pt>
              </c:strCache>
            </c:strRef>
          </c:tx>
          <c:invertIfNegative val="0"/>
          <c:cat>
            <c:strRef>
              <c:f>'024'!$A$21:$A$29</c:f>
              <c:strCache>
                <c:ptCount val="9"/>
                <c:pt idx="0">
                  <c:v>مشغلو الآلات والمعدات ومجمعوها Plant And Machine Operators And Assemblers</c:v>
                </c:pt>
                <c:pt idx="1">
                  <c:v>العمال المهرة في الزراعة وصيد الأسماك Skilled Agricultural And Fishery Workers</c:v>
                </c:pt>
                <c:pt idx="2">
                  <c:v>المهن العادية Elementary Occupations</c:v>
                </c:pt>
                <c:pt idx="3">
                  <c:v>العاملون في الحرف وما إليها من المهن Craft And Related Trades Workers</c:v>
                </c:pt>
                <c:pt idx="4">
                  <c:v>العاملون في الخدمات والباعة في المحلات التجارية والأسواق Service Workers And Shop And Market Sales Workers</c:v>
                </c:pt>
                <c:pt idx="5">
                  <c:v>الكتبة Clerks</c:v>
                </c:pt>
                <c:pt idx="6">
                  <c:v>الفنيون والإختصاصيون المساعدون Technicians And Associate Professionals</c:v>
                </c:pt>
                <c:pt idx="7">
                  <c:v>الإختصاصيون Professionals</c:v>
                </c:pt>
                <c:pt idx="8">
                  <c:v>المشرعون وموظفو الإدارة العليا والمديرون Legislators, Senior Officials And Managers</c:v>
                </c:pt>
              </c:strCache>
            </c:strRef>
          </c:cat>
          <c:val>
            <c:numRef>
              <c:f>'024'!$C$21:$C$29</c:f>
              <c:numCache>
                <c:formatCode>#,##0</c:formatCode>
                <c:ptCount val="9"/>
                <c:pt idx="0">
                  <c:v>3133</c:v>
                </c:pt>
                <c:pt idx="1">
                  <c:v>0</c:v>
                </c:pt>
                <c:pt idx="2">
                  <c:v>3051</c:v>
                </c:pt>
                <c:pt idx="3">
                  <c:v>3521</c:v>
                </c:pt>
                <c:pt idx="4">
                  <c:v>5712</c:v>
                </c:pt>
                <c:pt idx="5">
                  <c:v>17120</c:v>
                </c:pt>
                <c:pt idx="6">
                  <c:v>19586</c:v>
                </c:pt>
                <c:pt idx="7">
                  <c:v>23767</c:v>
                </c:pt>
                <c:pt idx="8">
                  <c:v>33618</c:v>
                </c:pt>
              </c:numCache>
            </c:numRef>
          </c:val>
          <c:extLst xmlns:c16r2="http://schemas.microsoft.com/office/drawing/2015/06/chart">
            <c:ext xmlns:c16="http://schemas.microsoft.com/office/drawing/2014/chart" uri="{C3380CC4-5D6E-409C-BE32-E72D297353CC}">
              <c16:uniqueId val="{00000001-8A95-4CB5-8761-567FDC77A08F}"/>
            </c:ext>
          </c:extLst>
        </c:ser>
        <c:dLbls>
          <c:showLegendKey val="0"/>
          <c:showVal val="0"/>
          <c:showCatName val="0"/>
          <c:showSerName val="0"/>
          <c:showPercent val="0"/>
          <c:showBubbleSize val="0"/>
        </c:dLbls>
        <c:gapWidth val="172"/>
        <c:overlap val="-7"/>
        <c:axId val="264367488"/>
        <c:axId val="264443008"/>
      </c:barChart>
      <c:catAx>
        <c:axId val="26436748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4443008"/>
        <c:crosses val="autoZero"/>
        <c:auto val="1"/>
        <c:lblAlgn val="ctr"/>
        <c:lblOffset val="100"/>
        <c:noMultiLvlLbl val="0"/>
      </c:catAx>
      <c:valAx>
        <c:axId val="264443008"/>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4367488"/>
        <c:crosses val="autoZero"/>
        <c:crossBetween val="between"/>
        <c:dispUnits>
          <c:builtInUnit val="thousands"/>
          <c:dispUnitsLbl>
            <c:layout>
              <c:manualLayout>
                <c:xMode val="edge"/>
                <c:yMode val="edge"/>
                <c:x val="0.64570714906392745"/>
                <c:y val="0.94281116438515422"/>
              </c:manualLayout>
            </c:layout>
            <c:tx>
              <c:rich>
                <a:bodyPr rot="0" vert="horz"/>
                <a:lstStyle/>
                <a:p>
                  <a:pPr algn="ct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67489711934156382"/>
          <c:y val="0.14105793450881612"/>
          <c:w val="0.26584362139917694"/>
          <c:h val="4.2821158690176324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الأجر الشهري(بالريال القطري) للمشتغلين بأجر (15 سنة فأكثر) حسب النوع والقطاع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MONTHLY AVERAGE WAGE (Q.R) FOR PAID EMPLOYMENT WORKERS </a:t>
            </a:r>
            <a:r>
              <a:rPr lang="en-US" sz="1200" b="1" i="0" u="none" strike="noStrike" baseline="0">
                <a:solidFill>
                  <a:srgbClr val="000000"/>
                </a:solidFill>
                <a:latin typeface="Arial"/>
                <a:cs typeface="Arial"/>
              </a:rPr>
              <a:t>(15</a:t>
            </a:r>
            <a:r>
              <a:rPr lang="ar-QA" sz="1200" b="1" i="0" u="none" strike="noStrike" baseline="0">
                <a:solidFill>
                  <a:srgbClr val="000000"/>
                </a:solidFill>
                <a:latin typeface="Arial"/>
                <a:cs typeface="Arial"/>
              </a:rPr>
              <a:t>YEARS &amp; ABOVE) BY GENDER &amp; SECTOR (THOUSAND</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endParaRPr lang="ar-QA" sz="1200" b="1" i="0" u="none" strike="noStrike" baseline="0">
              <a:solidFill>
                <a:srgbClr val="000000"/>
              </a:solidFill>
              <a:latin typeface="Arial"/>
              <a:cs typeface="Arial"/>
            </a:endParaRPr>
          </a:p>
        </c:rich>
      </c:tx>
      <c:layout>
        <c:manualLayout>
          <c:xMode val="edge"/>
          <c:yMode val="edge"/>
          <c:x val="0.12462904055765894"/>
          <c:y val="8.4127296587926496E-3"/>
        </c:manualLayout>
      </c:layout>
      <c:overlay val="0"/>
    </c:title>
    <c:autoTitleDeleted val="0"/>
    <c:plotArea>
      <c:layout>
        <c:manualLayout>
          <c:layoutTarget val="inner"/>
          <c:xMode val="edge"/>
          <c:yMode val="edge"/>
          <c:x val="5.5241289295451149E-2"/>
          <c:y val="0.2002630839633448"/>
          <c:w val="0.92550504438848724"/>
          <c:h val="0.68869828903317476"/>
        </c:manualLayout>
      </c:layout>
      <c:barChart>
        <c:barDir val="col"/>
        <c:grouping val="clustered"/>
        <c:varyColors val="0"/>
        <c:ser>
          <c:idx val="0"/>
          <c:order val="0"/>
          <c:tx>
            <c:strRef>
              <c:f>'027'!$B$18</c:f>
              <c:strCache>
                <c:ptCount val="1"/>
                <c:pt idx="0">
                  <c:v>ذكور 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'027'!$B$19:$B$25</c:f>
              <c:numCache>
                <c:formatCode>#,##0</c:formatCode>
                <c:ptCount val="7"/>
                <c:pt idx="0">
                  <c:v>30221</c:v>
                </c:pt>
                <c:pt idx="1">
                  <c:v>29547</c:v>
                </c:pt>
                <c:pt idx="2">
                  <c:v>30462</c:v>
                </c:pt>
                <c:pt idx="3">
                  <c:v>34476</c:v>
                </c:pt>
                <c:pt idx="4">
                  <c:v>25214</c:v>
                </c:pt>
                <c:pt idx="5">
                  <c:v>6920</c:v>
                </c:pt>
                <c:pt idx="6">
                  <c:v>3050</c:v>
                </c:pt>
              </c:numCache>
            </c:numRef>
          </c:val>
          <c:extLst xmlns:c16r2="http://schemas.microsoft.com/office/drawing/2015/06/chart">
            <c:ext xmlns:c16="http://schemas.microsoft.com/office/drawing/2014/chart" uri="{C3380CC4-5D6E-409C-BE32-E72D297353CC}">
              <c16:uniqueId val="{00000000-DA96-40A9-BB9B-5B65A2783877}"/>
            </c:ext>
          </c:extLst>
        </c:ser>
        <c:ser>
          <c:idx val="1"/>
          <c:order val="1"/>
          <c:tx>
            <c:strRef>
              <c:f>'027'!$C$18</c:f>
              <c:strCache>
                <c:ptCount val="1"/>
                <c:pt idx="0">
                  <c:v>إناث Female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'027'!$C$19:$C$25</c:f>
              <c:numCache>
                <c:formatCode>#,##0</c:formatCode>
                <c:ptCount val="7"/>
                <c:pt idx="0">
                  <c:v>26583</c:v>
                </c:pt>
                <c:pt idx="1">
                  <c:v>22382</c:v>
                </c:pt>
                <c:pt idx="2">
                  <c:v>20900</c:v>
                </c:pt>
                <c:pt idx="3">
                  <c:v>26110</c:v>
                </c:pt>
                <c:pt idx="4">
                  <c:v>21485</c:v>
                </c:pt>
                <c:pt idx="5">
                  <c:v>9249</c:v>
                </c:pt>
                <c:pt idx="6">
                  <c:v>3037</c:v>
                </c:pt>
              </c:numCache>
            </c:numRef>
          </c:val>
          <c:extLst xmlns:c16r2="http://schemas.microsoft.com/office/drawing/2015/06/chart">
            <c:ext xmlns:c16="http://schemas.microsoft.com/office/drawing/2014/chart" uri="{C3380CC4-5D6E-409C-BE32-E72D297353CC}">
              <c16:uniqueId val="{00000001-DA96-40A9-BB9B-5B65A2783877}"/>
            </c:ext>
          </c:extLst>
        </c:ser>
        <c:dLbls>
          <c:showLegendKey val="0"/>
          <c:showVal val="0"/>
          <c:showCatName val="0"/>
          <c:showSerName val="0"/>
          <c:showPercent val="0"/>
          <c:showBubbleSize val="0"/>
        </c:dLbls>
        <c:gapWidth val="183"/>
        <c:overlap val="-5"/>
        <c:axId val="264217344"/>
        <c:axId val="264218880"/>
      </c:barChart>
      <c:catAx>
        <c:axId val="264217344"/>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264218880"/>
        <c:crosses val="autoZero"/>
        <c:auto val="1"/>
        <c:lblAlgn val="ctr"/>
        <c:lblOffset val="100"/>
        <c:noMultiLvlLbl val="0"/>
      </c:catAx>
      <c:valAx>
        <c:axId val="264218880"/>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4217344"/>
        <c:crosses val="autoZero"/>
        <c:crossBetween val="between"/>
        <c:dispUnits>
          <c:builtInUnit val="thousands"/>
          <c:dispUnitsLbl>
            <c:layout>
              <c:manualLayout>
                <c:xMode val="edge"/>
                <c:yMode val="edge"/>
                <c:x val="4.185976752905887E-3"/>
                <c:y val="0.13642812053556599"/>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70205761316872428"/>
          <c:y val="0.14987405541561716"/>
          <c:w val="0.25761316872427986"/>
          <c:h val="5.5415617128463476E-2"/>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والمهنة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OCCUPATION</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endParaRPr lang="ar-QA" sz="1200" b="1" i="0" u="none" strike="noStrike" baseline="0">
              <a:solidFill>
                <a:srgbClr val="000000"/>
              </a:solidFill>
              <a:latin typeface="Arial"/>
              <a:cs typeface="Arial"/>
            </a:endParaRPr>
          </a:p>
        </c:rich>
      </c:tx>
      <c:layout>
        <c:manualLayout>
          <c:xMode val="edge"/>
          <c:yMode val="edge"/>
          <c:x val="0.24703452855331354"/>
          <c:y val="1.247703412073491E-2"/>
        </c:manualLayout>
      </c:layout>
      <c:overlay val="0"/>
    </c:title>
    <c:autoTitleDeleted val="0"/>
    <c:plotArea>
      <c:layout>
        <c:manualLayout>
          <c:layoutTarget val="inner"/>
          <c:xMode val="edge"/>
          <c:yMode val="edge"/>
          <c:x val="0.24071072999191376"/>
          <c:y val="0.1610469929884436"/>
          <c:w val="0.6450874900005199"/>
          <c:h val="0.73029456546931604"/>
        </c:manualLayout>
      </c:layout>
      <c:barChart>
        <c:barDir val="bar"/>
        <c:grouping val="clustered"/>
        <c:varyColors val="0"/>
        <c:ser>
          <c:idx val="0"/>
          <c:order val="0"/>
          <c:tx>
            <c:strRef>
              <c:f>'028'!$B$24</c:f>
              <c:strCache>
                <c:ptCount val="1"/>
                <c:pt idx="0">
                  <c:v>ذكور Male</c:v>
                </c:pt>
              </c:strCache>
            </c:strRef>
          </c:tx>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'028'!$B$25:$B$33</c:f>
              <c:numCache>
                <c:formatCode>#,##0</c:formatCode>
                <c:ptCount val="9"/>
                <c:pt idx="0">
                  <c:v>42</c:v>
                </c:pt>
                <c:pt idx="1">
                  <c:v>42</c:v>
                </c:pt>
                <c:pt idx="2" formatCode="General">
                  <c:v>45</c:v>
                </c:pt>
                <c:pt idx="3" formatCode="General">
                  <c:v>42</c:v>
                </c:pt>
                <c:pt idx="4" formatCode="General">
                  <c:v>54</c:v>
                </c:pt>
                <c:pt idx="5" formatCode="General">
                  <c:v>52</c:v>
                </c:pt>
                <c:pt idx="6" formatCode="General">
                  <c:v>48</c:v>
                </c:pt>
                <c:pt idx="7" formatCode="General">
                  <c:v>50</c:v>
                </c:pt>
                <c:pt idx="8" formatCode="General">
                  <c:v>55</c:v>
                </c:pt>
              </c:numCache>
            </c:numRef>
          </c:val>
          <c:extLst xmlns:c16r2="http://schemas.microsoft.com/office/drawing/2015/06/chart">
            <c:ext xmlns:c16="http://schemas.microsoft.com/office/drawing/2014/chart" uri="{C3380CC4-5D6E-409C-BE32-E72D297353CC}">
              <c16:uniqueId val="{00000000-B221-4F1C-9E1E-2EDE035FA1BB}"/>
            </c:ext>
          </c:extLst>
        </c:ser>
        <c:ser>
          <c:idx val="1"/>
          <c:order val="1"/>
          <c:tx>
            <c:strRef>
              <c:f>'028'!$C$24</c:f>
              <c:strCache>
                <c:ptCount val="1"/>
                <c:pt idx="0">
                  <c:v>إناث Female</c:v>
                </c:pt>
              </c:strCache>
            </c:strRef>
          </c:tx>
          <c:spPr>
            <a:solidFill>
              <a:schemeClr val="accent2"/>
            </a:solidFill>
          </c:spPr>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'028'!$C$25:$C$33</c:f>
              <c:numCache>
                <c:formatCode>General</c:formatCode>
                <c:ptCount val="9"/>
                <c:pt idx="0">
                  <c:v>39</c:v>
                </c:pt>
                <c:pt idx="1">
                  <c:v>39</c:v>
                </c:pt>
                <c:pt idx="2">
                  <c:v>40</c:v>
                </c:pt>
                <c:pt idx="3">
                  <c:v>40</c:v>
                </c:pt>
                <c:pt idx="4">
                  <c:v>49</c:v>
                </c:pt>
                <c:pt idx="5">
                  <c:v>49</c:v>
                </c:pt>
                <c:pt idx="6">
                  <c:v>0</c:v>
                </c:pt>
                <c:pt idx="7">
                  <c:v>50</c:v>
                </c:pt>
                <c:pt idx="8">
                  <c:v>51</c:v>
                </c:pt>
              </c:numCache>
            </c:numRef>
          </c:val>
          <c:extLst xmlns:c16r2="http://schemas.microsoft.com/office/drawing/2015/06/chart">
            <c:ext xmlns:c16="http://schemas.microsoft.com/office/drawing/2014/chart" uri="{C3380CC4-5D6E-409C-BE32-E72D297353CC}">
              <c16:uniqueId val="{00000001-B221-4F1C-9E1E-2EDE035FA1BB}"/>
            </c:ext>
          </c:extLst>
        </c:ser>
        <c:dLbls>
          <c:showLegendKey val="0"/>
          <c:showVal val="0"/>
          <c:showCatName val="0"/>
          <c:showSerName val="0"/>
          <c:showPercent val="0"/>
          <c:showBubbleSize val="0"/>
        </c:dLbls>
        <c:gapWidth val="150"/>
        <c:overlap val="-5"/>
        <c:axId val="265184384"/>
        <c:axId val="265185920"/>
      </c:barChart>
      <c:catAx>
        <c:axId val="265184384"/>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185920"/>
        <c:crosses val="autoZero"/>
        <c:auto val="1"/>
        <c:lblAlgn val="ctr"/>
        <c:lblOffset val="100"/>
        <c:noMultiLvlLbl val="0"/>
      </c:catAx>
      <c:valAx>
        <c:axId val="265185920"/>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184384"/>
        <c:crosses val="autoZero"/>
        <c:crossBetween val="between"/>
      </c:valAx>
    </c:plotArea>
    <c:legend>
      <c:legendPos val="r"/>
      <c:layout>
        <c:manualLayout>
          <c:xMode val="edge"/>
          <c:yMode val="edge"/>
          <c:x val="0.87654320987654322"/>
          <c:y val="0.46851385390428218"/>
          <c:w val="0.10041152263374484"/>
          <c:h val="0.13727959697733"/>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550743467124948"/>
          <c:y val="0.19013964814679576"/>
          <c:w val="0.46085177728305765"/>
          <c:h val="0.69702217347834672"/>
        </c:manualLayout>
      </c:layout>
      <c:barChart>
        <c:barDir val="bar"/>
        <c:grouping val="clustered"/>
        <c:varyColors val="0"/>
        <c:ser>
          <c:idx val="1"/>
          <c:order val="0"/>
          <c:tx>
            <c:strRef>
              <c:f>'029'!$B$32</c:f>
              <c:strCache>
                <c:ptCount val="1"/>
                <c:pt idx="0">
                  <c:v>ذكور Male</c:v>
                </c:pt>
              </c:strCache>
            </c:strRef>
          </c:tx>
          <c:spPr>
            <a:solidFill>
              <a:schemeClr val="accent1"/>
            </a:solidFill>
          </c:spPr>
          <c:invertIfNegative val="0"/>
          <c:dPt>
            <c:idx val="0"/>
            <c:invertIfNegative val="0"/>
            <c:bubble3D val="0"/>
            <c:extLst xmlns:c16r2="http://schemas.microsoft.com/office/drawing/2015/06/chart">
              <c:ext xmlns:c16="http://schemas.microsoft.com/office/drawing/2014/chart" uri="{C3380CC4-5D6E-409C-BE32-E72D297353CC}">
                <c16:uniqueId val="{00000000-5FF3-4263-AA27-FFBB40777893}"/>
              </c:ext>
            </c:extLst>
          </c:dPt>
          <c:dPt>
            <c:idx val="1"/>
            <c:invertIfNegative val="0"/>
            <c:bubble3D val="0"/>
            <c:extLst xmlns:c16r2="http://schemas.microsoft.com/office/drawing/2015/06/chart">
              <c:ext xmlns:c16="http://schemas.microsoft.com/office/drawing/2014/chart" uri="{C3380CC4-5D6E-409C-BE32-E72D297353CC}">
                <c16:uniqueId val="{00000001-5FF3-4263-AA27-FFBB40777893}"/>
              </c:ext>
            </c:extLst>
          </c:dPt>
          <c:dPt>
            <c:idx val="2"/>
            <c:invertIfNegative val="0"/>
            <c:bubble3D val="0"/>
            <c:extLst xmlns:c16r2="http://schemas.microsoft.com/office/drawing/2015/06/chart">
              <c:ext xmlns:c16="http://schemas.microsoft.com/office/drawing/2014/chart" uri="{C3380CC4-5D6E-409C-BE32-E72D297353CC}">
                <c16:uniqueId val="{00000002-5FF3-4263-AA27-FFBB40777893}"/>
              </c:ext>
            </c:extLst>
          </c:dPt>
          <c:dPt>
            <c:idx val="3"/>
            <c:invertIfNegative val="0"/>
            <c:bubble3D val="0"/>
            <c:extLst xmlns:c16r2="http://schemas.microsoft.com/office/drawing/2015/06/chart">
              <c:ext xmlns:c16="http://schemas.microsoft.com/office/drawing/2014/chart" uri="{C3380CC4-5D6E-409C-BE32-E72D297353CC}">
                <c16:uniqueId val="{00000003-5FF3-4263-AA27-FFBB40777893}"/>
              </c:ext>
            </c:extLst>
          </c:dPt>
          <c:dPt>
            <c:idx val="4"/>
            <c:invertIfNegative val="0"/>
            <c:bubble3D val="0"/>
            <c:extLst xmlns:c16r2="http://schemas.microsoft.com/office/drawing/2015/06/chart">
              <c:ext xmlns:c16="http://schemas.microsoft.com/office/drawing/2014/chart" uri="{C3380CC4-5D6E-409C-BE32-E72D297353CC}">
                <c16:uniqueId val="{00000004-5FF3-4263-AA27-FFBB40777893}"/>
              </c:ext>
            </c:extLst>
          </c:dPt>
          <c:dPt>
            <c:idx val="5"/>
            <c:invertIfNegative val="0"/>
            <c:bubble3D val="0"/>
            <c:extLst xmlns:c16r2="http://schemas.microsoft.com/office/drawing/2015/06/chart">
              <c:ext xmlns:c16="http://schemas.microsoft.com/office/drawing/2014/chart" uri="{C3380CC4-5D6E-409C-BE32-E72D297353CC}">
                <c16:uniqueId val="{00000005-5FF3-4263-AA27-FFBB40777893}"/>
              </c:ext>
            </c:extLst>
          </c:dPt>
          <c:dPt>
            <c:idx val="6"/>
            <c:invertIfNegative val="0"/>
            <c:bubble3D val="0"/>
            <c:extLst xmlns:c16r2="http://schemas.microsoft.com/office/drawing/2015/06/chart">
              <c:ext xmlns:c16="http://schemas.microsoft.com/office/drawing/2014/chart" uri="{C3380CC4-5D6E-409C-BE32-E72D297353CC}">
                <c16:uniqueId val="{00000006-5FF3-4263-AA27-FFBB40777893}"/>
              </c:ext>
            </c:extLst>
          </c:dPt>
          <c:dPt>
            <c:idx val="7"/>
            <c:invertIfNegative val="0"/>
            <c:bubble3D val="0"/>
            <c:extLst xmlns:c16r2="http://schemas.microsoft.com/office/drawing/2015/06/chart">
              <c:ext xmlns:c16="http://schemas.microsoft.com/office/drawing/2014/chart" uri="{C3380CC4-5D6E-409C-BE32-E72D297353CC}">
                <c16:uniqueId val="{00000007-5FF3-4263-AA27-FFBB40777893}"/>
              </c:ext>
            </c:extLst>
          </c:dPt>
          <c:dPt>
            <c:idx val="8"/>
            <c:invertIfNegative val="0"/>
            <c:bubble3D val="0"/>
            <c:extLst xmlns:c16r2="http://schemas.microsoft.com/office/drawing/2015/06/chart">
              <c:ext xmlns:c16="http://schemas.microsoft.com/office/drawing/2014/chart" uri="{C3380CC4-5D6E-409C-BE32-E72D297353CC}">
                <c16:uniqueId val="{00000008-5FF3-4263-AA27-FFBB40777893}"/>
              </c:ext>
            </c:extLst>
          </c:dPt>
          <c:dPt>
            <c:idx val="9"/>
            <c:invertIfNegative val="0"/>
            <c:bubble3D val="0"/>
            <c:extLst xmlns:c16r2="http://schemas.microsoft.com/office/drawing/2015/06/chart">
              <c:ext xmlns:c16="http://schemas.microsoft.com/office/drawing/2014/chart" uri="{C3380CC4-5D6E-409C-BE32-E72D297353CC}">
                <c16:uniqueId val="{00000009-5FF3-4263-AA27-FFBB40777893}"/>
              </c:ext>
            </c:extLst>
          </c:dPt>
          <c:dPt>
            <c:idx val="10"/>
            <c:invertIfNegative val="0"/>
            <c:bubble3D val="0"/>
            <c:extLst xmlns:c16r2="http://schemas.microsoft.com/office/drawing/2015/06/chart">
              <c:ext xmlns:c16="http://schemas.microsoft.com/office/drawing/2014/chart" uri="{C3380CC4-5D6E-409C-BE32-E72D297353CC}">
                <c16:uniqueId val="{0000000A-5FF3-4263-AA27-FFBB40777893}"/>
              </c:ext>
            </c:extLst>
          </c:dPt>
          <c:dPt>
            <c:idx val="11"/>
            <c:invertIfNegative val="0"/>
            <c:bubble3D val="0"/>
            <c:extLst xmlns:c16r2="http://schemas.microsoft.com/office/drawing/2015/06/chart">
              <c:ext xmlns:c16="http://schemas.microsoft.com/office/drawing/2014/chart" uri="{C3380CC4-5D6E-409C-BE32-E72D297353CC}">
                <c16:uniqueId val="{0000000B-5FF3-4263-AA27-FFBB40777893}"/>
              </c:ext>
            </c:extLst>
          </c:dPt>
          <c:dPt>
            <c:idx val="12"/>
            <c:invertIfNegative val="0"/>
            <c:bubble3D val="0"/>
            <c:extLst xmlns:c16r2="http://schemas.microsoft.com/office/drawing/2015/06/chart">
              <c:ext xmlns:c16="http://schemas.microsoft.com/office/drawing/2014/chart" uri="{C3380CC4-5D6E-409C-BE32-E72D297353CC}">
                <c16:uniqueId val="{0000000C-5FF3-4263-AA27-FFBB40777893}"/>
              </c:ext>
            </c:extLst>
          </c:dPt>
          <c:dPt>
            <c:idx val="13"/>
            <c:invertIfNegative val="0"/>
            <c:bubble3D val="0"/>
            <c:extLst xmlns:c16r2="http://schemas.microsoft.com/office/drawing/2015/06/chart">
              <c:ext xmlns:c16="http://schemas.microsoft.com/office/drawing/2014/chart" uri="{C3380CC4-5D6E-409C-BE32-E72D297353CC}">
                <c16:uniqueId val="{0000000D-5FF3-4263-AA27-FFBB40777893}"/>
              </c:ext>
            </c:extLst>
          </c:dPt>
          <c:dPt>
            <c:idx val="14"/>
            <c:invertIfNegative val="0"/>
            <c:bubble3D val="0"/>
            <c:extLst xmlns:c16r2="http://schemas.microsoft.com/office/drawing/2015/06/chart">
              <c:ext xmlns:c16="http://schemas.microsoft.com/office/drawing/2014/chart" uri="{C3380CC4-5D6E-409C-BE32-E72D297353CC}">
                <c16:uniqueId val="{0000000E-5FF3-4263-AA27-FFBB40777893}"/>
              </c:ext>
            </c:extLst>
          </c:dPt>
          <c:dPt>
            <c:idx val="15"/>
            <c:invertIfNegative val="0"/>
            <c:bubble3D val="0"/>
            <c:extLst xmlns:c16r2="http://schemas.microsoft.com/office/drawing/2015/06/chart">
              <c:ext xmlns:c16="http://schemas.microsoft.com/office/drawing/2014/chart" uri="{C3380CC4-5D6E-409C-BE32-E72D297353CC}">
                <c16:uniqueId val="{0000000F-5FF3-4263-AA27-FFBB40777893}"/>
              </c:ext>
            </c:extLst>
          </c:dPt>
          <c:dPt>
            <c:idx val="16"/>
            <c:invertIfNegative val="0"/>
            <c:bubble3D val="0"/>
            <c:extLst xmlns:c16r2="http://schemas.microsoft.com/office/drawing/2015/06/chart">
              <c:ext xmlns:c16="http://schemas.microsoft.com/office/drawing/2014/chart" uri="{C3380CC4-5D6E-409C-BE32-E72D297353CC}">
                <c16:uniqueId val="{00000010-5FF3-4263-AA27-FFBB40777893}"/>
              </c:ext>
            </c:extLst>
          </c:dPt>
          <c:dPt>
            <c:idx val="17"/>
            <c:invertIfNegative val="0"/>
            <c:bubble3D val="0"/>
            <c:extLst xmlns:c16r2="http://schemas.microsoft.com/office/drawing/2015/06/chart">
              <c:ext xmlns:c16="http://schemas.microsoft.com/office/drawing/2014/chart" uri="{C3380CC4-5D6E-409C-BE32-E72D297353CC}">
                <c16:uniqueId val="{00000011-5FF3-4263-AA27-FFBB40777893}"/>
              </c:ext>
            </c:extLst>
          </c:dPt>
          <c:dPt>
            <c:idx val="18"/>
            <c:invertIfNegative val="0"/>
            <c:bubble3D val="0"/>
            <c:extLst xmlns:c16r2="http://schemas.microsoft.com/office/drawing/2015/06/chart">
              <c:ext xmlns:c16="http://schemas.microsoft.com/office/drawing/2014/chart" uri="{C3380CC4-5D6E-409C-BE32-E72D297353CC}">
                <c16:uniqueId val="{00000012-5FF3-4263-AA27-FFBB40777893}"/>
              </c:ext>
            </c:extLst>
          </c:dPt>
          <c:dPt>
            <c:idx val="19"/>
            <c:invertIfNegative val="0"/>
            <c:bubble3D val="0"/>
            <c:extLst xmlns:c16r2="http://schemas.microsoft.com/office/drawing/2015/06/chart">
              <c:ext xmlns:c16="http://schemas.microsoft.com/office/drawing/2014/chart" uri="{C3380CC4-5D6E-409C-BE32-E72D297353CC}">
                <c16:uniqueId val="{00000013-5FF3-4263-AA27-FFBB40777893}"/>
              </c:ext>
            </c:extLst>
          </c:dPt>
          <c:dPt>
            <c:idx val="20"/>
            <c:invertIfNegative val="0"/>
            <c:bubble3D val="0"/>
            <c:extLst xmlns:c16r2="http://schemas.microsoft.com/office/drawing/2015/06/chart">
              <c:ext xmlns:c16="http://schemas.microsoft.com/office/drawing/2014/chart" uri="{C3380CC4-5D6E-409C-BE32-E72D297353CC}">
                <c16:uniqueId val="{00000014-5FF3-4263-AA27-FFBB40777893}"/>
              </c:ext>
            </c:extLst>
          </c:dPt>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'029'!$B$34:$B$39</c:f>
              <c:numCache>
                <c:formatCode>#,##0</c:formatCode>
                <c:ptCount val="6"/>
                <c:pt idx="0">
                  <c:v>50</c:v>
                </c:pt>
                <c:pt idx="1">
                  <c:v>51</c:v>
                </c:pt>
                <c:pt idx="2">
                  <c:v>51</c:v>
                </c:pt>
                <c:pt idx="3">
                  <c:v>56</c:v>
                </c:pt>
                <c:pt idx="4">
                  <c:v>54</c:v>
                </c:pt>
                <c:pt idx="5">
                  <c:v>52</c:v>
                </c:pt>
              </c:numCache>
            </c:numRef>
          </c:val>
          <c:extLst xmlns:c16r2="http://schemas.microsoft.com/office/drawing/2015/06/chart">
            <c:ext xmlns:c16="http://schemas.microsoft.com/office/drawing/2014/chart" uri="{C3380CC4-5D6E-409C-BE32-E72D297353CC}">
              <c16:uniqueId val="{00000015-5FF3-4263-AA27-FFBB40777893}"/>
            </c:ext>
          </c:extLst>
        </c:ser>
        <c:ser>
          <c:idx val="0"/>
          <c:order val="1"/>
          <c:tx>
            <c:strRef>
              <c:f>'029'!$C$32</c:f>
              <c:strCache>
                <c:ptCount val="1"/>
                <c:pt idx="0">
                  <c:v>إناث Female</c:v>
                </c:pt>
              </c:strCache>
            </c:strRef>
          </c:tx>
          <c:spPr>
            <a:solidFill>
              <a:schemeClr val="accent2"/>
            </a:solidFill>
          </c:spPr>
          <c:invertIfNegative val="0"/>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'029'!$C$34:$C$39</c:f>
              <c:numCache>
                <c:formatCode>General</c:formatCode>
                <c:ptCount val="6"/>
                <c:pt idx="0">
                  <c:v>51</c:v>
                </c:pt>
                <c:pt idx="1">
                  <c:v>47</c:v>
                </c:pt>
                <c:pt idx="2">
                  <c:v>49</c:v>
                </c:pt>
                <c:pt idx="3" formatCode="#,##0">
                  <c:v>51</c:v>
                </c:pt>
                <c:pt idx="4">
                  <c:v>45</c:v>
                </c:pt>
                <c:pt idx="5">
                  <c:v>43</c:v>
                </c:pt>
              </c:numCache>
            </c:numRef>
          </c:val>
          <c:extLst xmlns:c16r2="http://schemas.microsoft.com/office/drawing/2015/06/chart">
            <c:ext xmlns:c16="http://schemas.microsoft.com/office/drawing/2014/chart" uri="{C3380CC4-5D6E-409C-BE32-E72D297353CC}">
              <c16:uniqueId val="{00000016-5FF3-4263-AA27-FFBB40777893}"/>
            </c:ext>
          </c:extLst>
        </c:ser>
        <c:dLbls>
          <c:showLegendKey val="0"/>
          <c:showVal val="0"/>
          <c:showCatName val="0"/>
          <c:showSerName val="0"/>
          <c:showPercent val="0"/>
          <c:showBubbleSize val="0"/>
        </c:dLbls>
        <c:gapWidth val="200"/>
        <c:overlap val="-5"/>
        <c:axId val="265635712"/>
        <c:axId val="265637248"/>
      </c:barChart>
      <c:catAx>
        <c:axId val="265635712"/>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637248"/>
        <c:crosses val="autoZero"/>
        <c:auto val="1"/>
        <c:lblAlgn val="ctr"/>
        <c:lblOffset val="100"/>
        <c:noMultiLvlLbl val="0"/>
      </c:catAx>
      <c:valAx>
        <c:axId val="265637248"/>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635712"/>
        <c:crosses val="autoZero"/>
        <c:crossBetween val="between"/>
      </c:valAx>
    </c:plotArea>
    <c:legend>
      <c:legendPos val="r"/>
      <c:layout>
        <c:manualLayout>
          <c:xMode val="edge"/>
          <c:yMode val="edge"/>
          <c:x val="0.74979423868312756"/>
          <c:y val="0.14231738035264482"/>
          <c:w val="0.22057613168724283"/>
          <c:h val="4.156171284634761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والقطاع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SECTOR</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endParaRPr lang="ar-QA" sz="1200" b="1" i="0" u="none" strike="noStrike" baseline="0">
              <a:solidFill>
                <a:srgbClr val="000000"/>
              </a:solidFill>
              <a:latin typeface="Arial"/>
              <a:cs typeface="Arial"/>
            </a:endParaRPr>
          </a:p>
        </c:rich>
      </c:tx>
      <c:layout>
        <c:manualLayout>
          <c:xMode val="edge"/>
          <c:yMode val="edge"/>
          <c:x val="0.12851931677017298"/>
          <c:y val="1.2500000000000001E-2"/>
        </c:manualLayout>
      </c:layout>
      <c:overlay val="0"/>
    </c:title>
    <c:autoTitleDeleted val="0"/>
    <c:plotArea>
      <c:layout>
        <c:manualLayout>
          <c:layoutTarget val="inner"/>
          <c:xMode val="edge"/>
          <c:yMode val="edge"/>
          <c:x val="0.35172408976001851"/>
          <c:y val="0.12977760225112928"/>
          <c:w val="0.52635175976595561"/>
          <c:h val="0.75111462164408127"/>
        </c:manualLayout>
      </c:layout>
      <c:barChart>
        <c:barDir val="bar"/>
        <c:grouping val="clustered"/>
        <c:varyColors val="0"/>
        <c:ser>
          <c:idx val="0"/>
          <c:order val="0"/>
          <c:tx>
            <c:strRef>
              <c:f>'031'!$B$20</c:f>
              <c:strCache>
                <c:ptCount val="1"/>
                <c:pt idx="0">
                  <c:v>ذكور 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'031'!$B$21:$B$27</c:f>
              <c:numCache>
                <c:formatCode>#,##0</c:formatCode>
                <c:ptCount val="7"/>
                <c:pt idx="0">
                  <c:v>38</c:v>
                </c:pt>
                <c:pt idx="1">
                  <c:v>37</c:v>
                </c:pt>
                <c:pt idx="2">
                  <c:v>37</c:v>
                </c:pt>
                <c:pt idx="3">
                  <c:v>41</c:v>
                </c:pt>
                <c:pt idx="4">
                  <c:v>42</c:v>
                </c:pt>
                <c:pt idx="5">
                  <c:v>53</c:v>
                </c:pt>
                <c:pt idx="6">
                  <c:v>50</c:v>
                </c:pt>
              </c:numCache>
            </c:numRef>
          </c:val>
          <c:extLst xmlns:c16r2="http://schemas.microsoft.com/office/drawing/2015/06/chart">
            <c:ext xmlns:c16="http://schemas.microsoft.com/office/drawing/2014/chart" uri="{C3380CC4-5D6E-409C-BE32-E72D297353CC}">
              <c16:uniqueId val="{00000000-B0E3-4827-918E-F7CDE3F2B7F4}"/>
            </c:ext>
          </c:extLst>
        </c:ser>
        <c:ser>
          <c:idx val="1"/>
          <c:order val="1"/>
          <c:tx>
            <c:strRef>
              <c:f>'031'!$C$20</c:f>
              <c:strCache>
                <c:ptCount val="1"/>
                <c:pt idx="0">
                  <c:v>إناث Female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'031'!$C$21:$C$27</c:f>
              <c:numCache>
                <c:formatCode>#,##0</c:formatCode>
                <c:ptCount val="7"/>
                <c:pt idx="0">
                  <c:v>37</c:v>
                </c:pt>
                <c:pt idx="1">
                  <c:v>36</c:v>
                </c:pt>
                <c:pt idx="2">
                  <c:v>38</c:v>
                </c:pt>
                <c:pt idx="3">
                  <c:v>38</c:v>
                </c:pt>
                <c:pt idx="4">
                  <c:v>38</c:v>
                </c:pt>
                <c:pt idx="5">
                  <c:v>47</c:v>
                </c:pt>
                <c:pt idx="6">
                  <c:v>51</c:v>
                </c:pt>
              </c:numCache>
            </c:numRef>
          </c:val>
          <c:extLst xmlns:c16r2="http://schemas.microsoft.com/office/drawing/2015/06/chart">
            <c:ext xmlns:c16="http://schemas.microsoft.com/office/drawing/2014/chart" uri="{C3380CC4-5D6E-409C-BE32-E72D297353CC}">
              <c16:uniqueId val="{00000001-B0E3-4827-918E-F7CDE3F2B7F4}"/>
            </c:ext>
          </c:extLst>
        </c:ser>
        <c:dLbls>
          <c:showLegendKey val="0"/>
          <c:showVal val="0"/>
          <c:showCatName val="0"/>
          <c:showSerName val="0"/>
          <c:showPercent val="0"/>
          <c:showBubbleSize val="0"/>
        </c:dLbls>
        <c:gapWidth val="150"/>
        <c:overlap val="-6"/>
        <c:axId val="264985600"/>
        <c:axId val="265032448"/>
      </c:barChart>
      <c:catAx>
        <c:axId val="26498560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032448"/>
        <c:crosses val="autoZero"/>
        <c:auto val="1"/>
        <c:lblAlgn val="ctr"/>
        <c:lblOffset val="100"/>
        <c:noMultiLvlLbl val="0"/>
      </c:catAx>
      <c:valAx>
        <c:axId val="265032448"/>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layout>
            <c:manualLayout>
              <c:xMode val="edge"/>
              <c:yMode val="edge"/>
              <c:x val="0.54816500198583318"/>
              <c:y val="0.92903608923884518"/>
            </c:manualLayout>
          </c:layout>
          <c:overlay val="0"/>
        </c:title>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4985600"/>
        <c:crosses val="autoZero"/>
        <c:crossBetween val="between"/>
      </c:valAx>
    </c:plotArea>
    <c:legend>
      <c:legendPos val="r"/>
      <c:layout>
        <c:manualLayout>
          <c:xMode val="edge"/>
          <c:yMode val="edge"/>
          <c:x val="0.86419753086419748"/>
          <c:y val="0.46599496221662473"/>
          <c:w val="0.10946502057613171"/>
          <c:h val="0.13727959697733"/>
        </c:manualLayout>
      </c:layout>
      <c:overlay val="1"/>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المتعطلون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الجنسية والحالة التعليمية</a:t>
            </a:r>
            <a:endParaRPr lang="en-US" sz="1400" b="1" i="0" u="none" strike="noStrike" kern="1200" baseline="0">
              <a:solidFill>
                <a:srgbClr val="000000"/>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UNEMPLOYED</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NATIONALITY</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EDUCATIONAL STATUS</a:t>
            </a:r>
            <a:endParaRPr lang="en-US" sz="12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overlay val="0"/>
    </c:title>
    <c:autoTitleDeleted val="0"/>
    <c:plotArea>
      <c:layout>
        <c:manualLayout>
          <c:layoutTarget val="inner"/>
          <c:xMode val="edge"/>
          <c:yMode val="edge"/>
          <c:x val="0.18659277428548585"/>
          <c:y val="0.25267102501536709"/>
          <c:w val="0.70914102555004987"/>
          <c:h val="0.62402840185839492"/>
        </c:manualLayout>
      </c:layout>
      <c:barChart>
        <c:barDir val="bar"/>
        <c:grouping val="clustered"/>
        <c:varyColors val="0"/>
        <c:ser>
          <c:idx val="1"/>
          <c:order val="0"/>
          <c:tx>
            <c:strRef>
              <c:f>'102'!$C$19</c:f>
              <c:strCache>
                <c:ptCount val="1"/>
                <c:pt idx="0">
                  <c:v>غير القطريين Non-Qataris</c:v>
                </c:pt>
              </c:strCache>
            </c:strRef>
          </c:tx>
          <c:spPr>
            <a:solidFill>
              <a:schemeClr val="bg2">
                <a:lumMod val="75000"/>
              </a:schemeClr>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'102'!$C$20:$C$24</c:f>
              <c:numCache>
                <c:formatCode>#,##0</c:formatCode>
                <c:ptCount val="5"/>
                <c:pt idx="0">
                  <c:v>105</c:v>
                </c:pt>
                <c:pt idx="1">
                  <c:v>216</c:v>
                </c:pt>
                <c:pt idx="2">
                  <c:v>430</c:v>
                </c:pt>
                <c:pt idx="3">
                  <c:v>123</c:v>
                </c:pt>
                <c:pt idx="4">
                  <c:v>1449</c:v>
                </c:pt>
              </c:numCache>
            </c:numRef>
          </c:val>
          <c:extLst xmlns:c16r2="http://schemas.microsoft.com/office/drawing/2015/06/chart">
            <c:ext xmlns:c16="http://schemas.microsoft.com/office/drawing/2014/chart" uri="{C3380CC4-5D6E-409C-BE32-E72D297353CC}">
              <c16:uniqueId val="{00000000-928E-41C8-8208-604ED97A0B53}"/>
            </c:ext>
          </c:extLst>
        </c:ser>
        <c:ser>
          <c:idx val="0"/>
          <c:order val="1"/>
          <c:tx>
            <c:strRef>
              <c:f>'102'!$B$19</c:f>
              <c:strCache>
                <c:ptCount val="1"/>
                <c:pt idx="0">
                  <c:v>القطريون Qataris</c:v>
                </c:pt>
              </c:strCache>
            </c:strRef>
          </c:tx>
          <c:spPr>
            <a:solidFill>
              <a:srgbClr val="660033"/>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'102'!$B$20:$B$24</c:f>
              <c:numCache>
                <c:formatCode>#,##0</c:formatCode>
                <c:ptCount val="5"/>
                <c:pt idx="0">
                  <c:v>34</c:v>
                </c:pt>
                <c:pt idx="1">
                  <c:v>81</c:v>
                </c:pt>
                <c:pt idx="2">
                  <c:v>196</c:v>
                </c:pt>
                <c:pt idx="3">
                  <c:v>0</c:v>
                </c:pt>
                <c:pt idx="4">
                  <c:v>116</c:v>
                </c:pt>
              </c:numCache>
            </c:numRef>
          </c:val>
          <c:extLst xmlns:c16r2="http://schemas.microsoft.com/office/drawing/2015/06/chart">
            <c:ext xmlns:c16="http://schemas.microsoft.com/office/drawing/2014/chart" uri="{C3380CC4-5D6E-409C-BE32-E72D297353CC}">
              <c16:uniqueId val="{00000001-928E-41C8-8208-604ED97A0B53}"/>
            </c:ext>
          </c:extLst>
        </c:ser>
        <c:dLbls>
          <c:showLegendKey val="0"/>
          <c:showVal val="0"/>
          <c:showCatName val="0"/>
          <c:showSerName val="0"/>
          <c:showPercent val="0"/>
          <c:showBubbleSize val="0"/>
        </c:dLbls>
        <c:gapWidth val="150"/>
        <c:overlap val="-5"/>
        <c:axId val="276230144"/>
        <c:axId val="276231680"/>
      </c:barChart>
      <c:catAx>
        <c:axId val="276230144"/>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276231680"/>
        <c:crosses val="autoZero"/>
        <c:auto val="1"/>
        <c:lblAlgn val="ctr"/>
        <c:lblOffset val="100"/>
        <c:noMultiLvlLbl val="0"/>
      </c:catAx>
      <c:valAx>
        <c:axId val="276231680"/>
        <c:scaling>
          <c:orientation val="minMax"/>
        </c:scaling>
        <c:delete val="0"/>
        <c:axPos val="b"/>
        <c:majorGridlines>
          <c:spPr>
            <a:ln w="19050">
              <a:solidFill>
                <a:schemeClr val="bg1">
                  <a:lumMod val="85000"/>
                </a:schemeClr>
              </a:solidFill>
            </a:ln>
          </c:spPr>
        </c:majorGridlines>
        <c:title>
          <c:tx>
            <c:rich>
              <a:bodyPr/>
              <a:lstStyle/>
              <a:p>
                <a:pPr>
                  <a:defRPr/>
                </a:pPr>
                <a:r>
                  <a:rPr lang="en-US"/>
                  <a:t>Number   </a:t>
                </a:r>
                <a:r>
                  <a:rPr lang="ar-QA"/>
                  <a:t>العدد </a:t>
                </a:r>
                <a:endParaRPr lang="en-US"/>
              </a:p>
            </c:rich>
          </c:tx>
          <c:layout>
            <c:manualLayout>
              <c:xMode val="edge"/>
              <c:yMode val="edge"/>
              <c:x val="0.49813415544891332"/>
              <c:y val="0.93432627952755909"/>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76230144"/>
        <c:crosses val="autoZero"/>
        <c:crossBetween val="between"/>
      </c:valAx>
    </c:plotArea>
    <c:legend>
      <c:legendPos val="r"/>
      <c:layout>
        <c:manualLayout>
          <c:xMode val="edge"/>
          <c:yMode val="edge"/>
          <c:x val="0.23950617283950618"/>
          <c:y val="0.181360201511335"/>
          <c:w val="0.55802469135802468"/>
          <c:h val="6.801007556675063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المتعطلون ( 15 سنة فأكثر) حسب النوع وفئات العمر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AGE GROUPS</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4672165500003121E-2"/>
          <c:y val="0.21715527526007802"/>
          <c:w val="0.88533130513858793"/>
          <c:h val="0.68886099470035889"/>
        </c:manualLayout>
      </c:layout>
      <c:barChart>
        <c:barDir val="col"/>
        <c:grouping val="clustered"/>
        <c:varyColors val="0"/>
        <c:ser>
          <c:idx val="0"/>
          <c:order val="0"/>
          <c:tx>
            <c:strRef>
              <c:f>'103'!$B$21</c:f>
              <c:strCache>
                <c:ptCount val="1"/>
                <c:pt idx="0">
                  <c:v>ذكور Male</c:v>
                </c:pt>
              </c:strCache>
            </c:strRef>
          </c:tx>
          <c:invertIfNegative val="0"/>
          <c:cat>
            <c:strRef>
              <c:f>'103'!$A$22:$A$26</c:f>
              <c:strCache>
                <c:ptCount val="5"/>
                <c:pt idx="0">
                  <c:v>20 - 24</c:v>
                </c:pt>
                <c:pt idx="1">
                  <c:v>25 - 29</c:v>
                </c:pt>
                <c:pt idx="2">
                  <c:v>30 - 34</c:v>
                </c:pt>
                <c:pt idx="3">
                  <c:v>35 - 39</c:v>
                </c:pt>
                <c:pt idx="4">
                  <c:v>40 - 44</c:v>
                </c:pt>
              </c:strCache>
            </c:strRef>
          </c:cat>
          <c:val>
            <c:numRef>
              <c:f>'103'!$B$22:$B$26</c:f>
              <c:numCache>
                <c:formatCode>#,##0</c:formatCode>
                <c:ptCount val="5"/>
                <c:pt idx="0">
                  <c:v>353</c:v>
                </c:pt>
                <c:pt idx="1">
                  <c:v>294</c:v>
                </c:pt>
                <c:pt idx="2">
                  <c:v>215</c:v>
                </c:pt>
                <c:pt idx="3">
                  <c:v>325</c:v>
                </c:pt>
                <c:pt idx="4">
                  <c:v>158</c:v>
                </c:pt>
              </c:numCache>
            </c:numRef>
          </c:val>
          <c:extLst xmlns:c16r2="http://schemas.microsoft.com/office/drawing/2015/06/chart">
            <c:ext xmlns:c16="http://schemas.microsoft.com/office/drawing/2014/chart" uri="{C3380CC4-5D6E-409C-BE32-E72D297353CC}">
              <c16:uniqueId val="{00000000-E754-42EA-9DB6-E224B949EB77}"/>
            </c:ext>
          </c:extLst>
        </c:ser>
        <c:ser>
          <c:idx val="1"/>
          <c:order val="1"/>
          <c:tx>
            <c:strRef>
              <c:f>'103'!$C$21</c:f>
              <c:strCache>
                <c:ptCount val="1"/>
                <c:pt idx="0">
                  <c:v>اناث Female</c:v>
                </c:pt>
              </c:strCache>
            </c:strRef>
          </c:tx>
          <c:invertIfNegative val="0"/>
          <c:cat>
            <c:strRef>
              <c:f>'103'!$A$22:$A$26</c:f>
              <c:strCache>
                <c:ptCount val="5"/>
                <c:pt idx="0">
                  <c:v>20 - 24</c:v>
                </c:pt>
                <c:pt idx="1">
                  <c:v>25 - 29</c:v>
                </c:pt>
                <c:pt idx="2">
                  <c:v>30 - 34</c:v>
                </c:pt>
                <c:pt idx="3">
                  <c:v>35 - 39</c:v>
                </c:pt>
                <c:pt idx="4">
                  <c:v>40 - 44</c:v>
                </c:pt>
              </c:strCache>
            </c:strRef>
          </c:cat>
          <c:val>
            <c:numRef>
              <c:f>'103'!$C$22:$C$26</c:f>
              <c:numCache>
                <c:formatCode>#,##0</c:formatCode>
                <c:ptCount val="5"/>
                <c:pt idx="0">
                  <c:v>714</c:v>
                </c:pt>
                <c:pt idx="1">
                  <c:v>376</c:v>
                </c:pt>
                <c:pt idx="2">
                  <c:v>265</c:v>
                </c:pt>
                <c:pt idx="3">
                  <c:v>34</c:v>
                </c:pt>
                <c:pt idx="4">
                  <c:v>16</c:v>
                </c:pt>
              </c:numCache>
            </c:numRef>
          </c:val>
          <c:extLst xmlns:c16r2="http://schemas.microsoft.com/office/drawing/2015/06/chart">
            <c:ext xmlns:c16="http://schemas.microsoft.com/office/drawing/2014/chart" uri="{C3380CC4-5D6E-409C-BE32-E72D297353CC}">
              <c16:uniqueId val="{00000001-E754-42EA-9DB6-E224B949EB77}"/>
            </c:ext>
          </c:extLst>
        </c:ser>
        <c:dLbls>
          <c:showLegendKey val="0"/>
          <c:showVal val="0"/>
          <c:showCatName val="0"/>
          <c:showSerName val="0"/>
          <c:showPercent val="0"/>
          <c:showBubbleSize val="0"/>
        </c:dLbls>
        <c:gapWidth val="234"/>
        <c:overlap val="-5"/>
        <c:axId val="276070784"/>
        <c:axId val="276072704"/>
      </c:barChart>
      <c:catAx>
        <c:axId val="276070784"/>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Age groups</a:t>
                </a:r>
                <a:r>
                  <a:rPr lang="en-US" sz="1200" b="1" i="0" u="none" strike="noStrike" baseline="0">
                    <a:solidFill>
                      <a:srgbClr val="000000"/>
                    </a:solidFill>
                    <a:latin typeface="Arial"/>
                    <a:cs typeface="Arial"/>
                  </a:rPr>
                  <a:t>فئات</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العمر</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422491253341537"/>
              <c:y val="0.9533323428911008"/>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76072704"/>
        <c:crosses val="autoZero"/>
        <c:auto val="1"/>
        <c:lblAlgn val="ctr"/>
        <c:lblOffset val="100"/>
        <c:noMultiLvlLbl val="0"/>
      </c:catAx>
      <c:valAx>
        <c:axId val="276072704"/>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5943843350516436E-2"/>
              <c:y val="0.13819211277835555"/>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76070784"/>
        <c:crosses val="autoZero"/>
        <c:crossBetween val="between"/>
      </c:valAx>
    </c:plotArea>
    <c:legend>
      <c:legendPos val="r"/>
      <c:layout>
        <c:manualLayout>
          <c:xMode val="edge"/>
          <c:yMode val="edge"/>
          <c:x val="0.82386831275720163"/>
          <c:y val="0.15889029003783103"/>
          <c:w val="0.1176954732510288"/>
          <c:h val="0.1185372005044136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المتعطلون (15 سنة فأكثر ) حسب النوع ومدة البحث عن العمل بالشهور</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 BY  GENDER &amp; DURATION </a:t>
            </a: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OF EMPLOYMENT SEARCH IN MONTHS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9.9250531247565402E-2"/>
          <c:y val="0.17157488542772278"/>
          <c:w val="0.78322577664590609"/>
          <c:h val="0.74902475748525166"/>
        </c:manualLayout>
      </c:layout>
      <c:barChart>
        <c:barDir val="col"/>
        <c:grouping val="clustered"/>
        <c:varyColors val="0"/>
        <c:ser>
          <c:idx val="0"/>
          <c:order val="0"/>
          <c:tx>
            <c:strRef>
              <c:f>'109'!$B$15</c:f>
              <c:strCache>
                <c:ptCount val="1"/>
                <c:pt idx="0">
                  <c:v>ذكور Male</c:v>
                </c:pt>
              </c:strCache>
            </c:strRef>
          </c:tx>
          <c:spPr>
            <a:ln>
              <a:noFill/>
            </a:ln>
          </c:spPr>
          <c:invertIfNegative val="0"/>
          <c:cat>
            <c:strRef>
              <c:f>'109'!$A$16:$A$18</c:f>
              <c:strCache>
                <c:ptCount val="3"/>
                <c:pt idx="0">
                  <c:v>1 - 6</c:v>
                </c:pt>
                <c:pt idx="1">
                  <c:v>7 - 12</c:v>
                </c:pt>
                <c:pt idx="2">
                  <c:v>13 +</c:v>
                </c:pt>
              </c:strCache>
            </c:strRef>
          </c:cat>
          <c:val>
            <c:numRef>
              <c:f>'109'!$B$16:$B$18</c:f>
              <c:numCache>
                <c:formatCode>General</c:formatCode>
                <c:ptCount val="3"/>
                <c:pt idx="0" formatCode="#,##0">
                  <c:v>533</c:v>
                </c:pt>
                <c:pt idx="1">
                  <c:v>492</c:v>
                </c:pt>
                <c:pt idx="2">
                  <c:v>320</c:v>
                </c:pt>
              </c:numCache>
            </c:numRef>
          </c:val>
          <c:extLst xmlns:c16r2="http://schemas.microsoft.com/office/drawing/2015/06/chart">
            <c:ext xmlns:c16="http://schemas.microsoft.com/office/drawing/2014/chart" uri="{C3380CC4-5D6E-409C-BE32-E72D297353CC}">
              <c16:uniqueId val="{00000000-E9B4-41C4-B26A-28EB2743F9CC}"/>
            </c:ext>
          </c:extLst>
        </c:ser>
        <c:ser>
          <c:idx val="1"/>
          <c:order val="1"/>
          <c:tx>
            <c:strRef>
              <c:f>'109'!$C$15</c:f>
              <c:strCache>
                <c:ptCount val="1"/>
                <c:pt idx="0">
                  <c:v>اناث Female</c:v>
                </c:pt>
              </c:strCache>
            </c:strRef>
          </c:tx>
          <c:spPr>
            <a:ln w="25400">
              <a:noFill/>
              <a:prstDash val="solid"/>
            </a:ln>
          </c:spPr>
          <c:invertIfNegative val="0"/>
          <c:cat>
            <c:strRef>
              <c:f>'109'!$A$16:$A$18</c:f>
              <c:strCache>
                <c:ptCount val="3"/>
                <c:pt idx="0">
                  <c:v>1 - 6</c:v>
                </c:pt>
                <c:pt idx="1">
                  <c:v>7 - 12</c:v>
                </c:pt>
                <c:pt idx="2">
                  <c:v>13 +</c:v>
                </c:pt>
              </c:strCache>
            </c:strRef>
          </c:cat>
          <c:val>
            <c:numRef>
              <c:f>'109'!$C$16:$C$18</c:f>
              <c:numCache>
                <c:formatCode>General</c:formatCode>
                <c:ptCount val="3"/>
                <c:pt idx="0">
                  <c:v>502</c:v>
                </c:pt>
                <c:pt idx="1">
                  <c:v>600</c:v>
                </c:pt>
                <c:pt idx="2">
                  <c:v>303</c:v>
                </c:pt>
              </c:numCache>
            </c:numRef>
          </c:val>
          <c:extLst xmlns:c16r2="http://schemas.microsoft.com/office/drawing/2015/06/chart">
            <c:ext xmlns:c16="http://schemas.microsoft.com/office/drawing/2014/chart" uri="{C3380CC4-5D6E-409C-BE32-E72D297353CC}">
              <c16:uniqueId val="{00000001-E9B4-41C4-B26A-28EB2743F9CC}"/>
            </c:ext>
          </c:extLst>
        </c:ser>
        <c:dLbls>
          <c:showLegendKey val="0"/>
          <c:showVal val="0"/>
          <c:showCatName val="0"/>
          <c:showSerName val="0"/>
          <c:showPercent val="0"/>
          <c:showBubbleSize val="0"/>
        </c:dLbls>
        <c:gapWidth val="211"/>
        <c:overlap val="-5"/>
        <c:axId val="271178752"/>
        <c:axId val="271180928"/>
      </c:barChart>
      <c:catAx>
        <c:axId val="271178752"/>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Duration of Employment Search in months </a:t>
                </a:r>
                <a:r>
                  <a:rPr lang="en-US" sz="1050" b="1" i="0" u="none" strike="noStrike" baseline="0">
                    <a:solidFill>
                      <a:srgbClr val="000000"/>
                    </a:solidFill>
                    <a:latin typeface="Arial"/>
                    <a:cs typeface="Arial"/>
                  </a:rPr>
                  <a:t>مدة</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البحث</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عن</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العمل</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بالشهور</a:t>
                </a:r>
                <a:r>
                  <a:rPr lang="en-US" sz="1050" b="1" i="0" u="none" strike="noStrike" baseline="0">
                    <a:solidFill>
                      <a:srgbClr val="000000"/>
                    </a:solidFill>
                    <a:latin typeface="Calibri"/>
                    <a:cs typeface="Arial"/>
                  </a:rPr>
                  <a:t>   </a:t>
                </a:r>
                <a:endParaRPr lang="en-US" sz="1050" b="1" i="0" u="none" strike="noStrike" baseline="0">
                  <a:solidFill>
                    <a:srgbClr val="000000"/>
                  </a:solidFill>
                  <a:latin typeface="Calibri"/>
                </a:endParaRPr>
              </a:p>
            </c:rich>
          </c:tx>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71180928"/>
        <c:crosses val="autoZero"/>
        <c:auto val="1"/>
        <c:lblAlgn val="ctr"/>
        <c:lblOffset val="100"/>
        <c:noMultiLvlLbl val="0"/>
      </c:catAx>
      <c:valAx>
        <c:axId val="271180928"/>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71178752"/>
        <c:crosses val="autoZero"/>
        <c:crossBetween val="between"/>
      </c:valAx>
    </c:plotArea>
    <c:legend>
      <c:legendPos val="r"/>
      <c:layout>
        <c:manualLayout>
          <c:xMode val="edge"/>
          <c:yMode val="edge"/>
          <c:x val="0.63561417971970324"/>
          <c:y val="0.19419924337957126"/>
          <c:w val="0.23742786479802142"/>
          <c:h val="6.431273644388398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 سنة فأكثر) حسب النوع والحالة التعليمية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ECONOMICALLY INACTIVE POPULATION</a:t>
            </a:r>
            <a:r>
              <a:rPr lang="en-US" sz="1100" b="1" i="0" u="none" strike="noStrike" baseline="0">
                <a:solidFill>
                  <a:srgbClr val="000000"/>
                </a:solidFill>
                <a:latin typeface="Arial"/>
                <a:cs typeface="Arial"/>
              </a:rPr>
              <a:t> (15</a:t>
            </a:r>
            <a:r>
              <a:rPr lang="ar-QA" sz="1100" b="1" i="0" u="none" strike="noStrike" baseline="0">
                <a:solidFill>
                  <a:srgbClr val="000000"/>
                </a:solidFill>
                <a:latin typeface="Arial"/>
                <a:cs typeface="Arial"/>
              </a:rPr>
              <a:t> YEARS &amp; ABOVE) BY  </a:t>
            </a: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GENDER &amp; EDUCATIONAL STATUS</a:t>
            </a:r>
          </a:p>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2021</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8326784492051405E-2"/>
          <c:y val="0.21922332405358522"/>
          <c:w val="0.88820393592779689"/>
          <c:h val="0.67838779304316899"/>
        </c:manualLayout>
      </c:layout>
      <c:barChart>
        <c:barDir val="col"/>
        <c:grouping val="clustered"/>
        <c:varyColors val="0"/>
        <c:ser>
          <c:idx val="0"/>
          <c:order val="0"/>
          <c:tx>
            <c:strRef>
              <c:f>'114'!$B$19</c:f>
              <c:strCache>
                <c:ptCount val="1"/>
                <c:pt idx="0">
                  <c:v>ذكور 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'114'!$B$20:$B$26</c:f>
              <c:numCache>
                <c:formatCode>#,##0</c:formatCode>
                <c:ptCount val="7"/>
                <c:pt idx="0">
                  <c:v>644</c:v>
                </c:pt>
                <c:pt idx="1">
                  <c:v>3647</c:v>
                </c:pt>
                <c:pt idx="2">
                  <c:v>8759</c:v>
                </c:pt>
                <c:pt idx="3">
                  <c:v>28520</c:v>
                </c:pt>
                <c:pt idx="4">
                  <c:v>30522</c:v>
                </c:pt>
                <c:pt idx="5">
                  <c:v>436</c:v>
                </c:pt>
                <c:pt idx="6">
                  <c:v>9629</c:v>
                </c:pt>
              </c:numCache>
            </c:numRef>
          </c:val>
          <c:extLst xmlns:c16r2="http://schemas.microsoft.com/office/drawing/2015/06/chart">
            <c:ext xmlns:c16="http://schemas.microsoft.com/office/drawing/2014/chart" uri="{C3380CC4-5D6E-409C-BE32-E72D297353CC}">
              <c16:uniqueId val="{00000000-B9F9-4BF7-99E9-BF60CD714175}"/>
            </c:ext>
          </c:extLst>
        </c:ser>
        <c:ser>
          <c:idx val="1"/>
          <c:order val="1"/>
          <c:tx>
            <c:strRef>
              <c:f>'114'!$C$19</c:f>
              <c:strCache>
                <c:ptCount val="1"/>
                <c:pt idx="0">
                  <c:v>إناث Female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'114'!$C$20:$C$26</c:f>
              <c:numCache>
                <c:formatCode>#,##0</c:formatCode>
                <c:ptCount val="7"/>
                <c:pt idx="0">
                  <c:v>2473</c:v>
                </c:pt>
                <c:pt idx="1">
                  <c:v>11130</c:v>
                </c:pt>
                <c:pt idx="2">
                  <c:v>17653</c:v>
                </c:pt>
                <c:pt idx="3">
                  <c:v>43533</c:v>
                </c:pt>
                <c:pt idx="4">
                  <c:v>70200</c:v>
                </c:pt>
                <c:pt idx="5">
                  <c:v>5677</c:v>
                </c:pt>
                <c:pt idx="6">
                  <c:v>58923</c:v>
                </c:pt>
              </c:numCache>
            </c:numRef>
          </c:val>
          <c:extLst xmlns:c16r2="http://schemas.microsoft.com/office/drawing/2015/06/chart">
            <c:ext xmlns:c16="http://schemas.microsoft.com/office/drawing/2014/chart" uri="{C3380CC4-5D6E-409C-BE32-E72D297353CC}">
              <c16:uniqueId val="{00000001-B9F9-4BF7-99E9-BF60CD714175}"/>
            </c:ext>
          </c:extLst>
        </c:ser>
        <c:dLbls>
          <c:showLegendKey val="0"/>
          <c:showVal val="0"/>
          <c:showCatName val="0"/>
          <c:showSerName val="0"/>
          <c:showPercent val="0"/>
          <c:showBubbleSize val="0"/>
        </c:dLbls>
        <c:gapWidth val="150"/>
        <c:axId val="269481472"/>
        <c:axId val="269483008"/>
      </c:barChart>
      <c:catAx>
        <c:axId val="26948147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9483008"/>
        <c:crosses val="autoZero"/>
        <c:auto val="1"/>
        <c:lblAlgn val="ctr"/>
        <c:lblOffset val="100"/>
        <c:noMultiLvlLbl val="0"/>
      </c:catAx>
      <c:valAx>
        <c:axId val="269483008"/>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3212900856528738E-2"/>
              <c:y val="0.1454210204856468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9481472"/>
        <c:crosses val="autoZero"/>
        <c:crossBetween val="between"/>
      </c:valAx>
    </c:plotArea>
    <c:legend>
      <c:legendPos val="r"/>
      <c:layout>
        <c:manualLayout>
          <c:xMode val="edge"/>
          <c:yMode val="edge"/>
          <c:x val="0.66364385820280303"/>
          <c:y val="0.1828499369482976"/>
          <c:w val="0.32316570486397361"/>
          <c:h val="4.791929382093315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(4)</a:t>
            </a:r>
          </a:p>
          <a:p>
            <a:pPr algn="ctr" rtl="1">
              <a:defRPr sz="1000" b="0" i="0" u="none" strike="noStrike" kern="1200" baseline="0">
                <a:solidFill>
                  <a:srgbClr val="000000"/>
                </a:solidFill>
                <a:latin typeface="Calibri"/>
                <a:ea typeface="Calibri"/>
                <a:cs typeface="Calibri"/>
              </a:defRPr>
            </a:pPr>
            <a:r>
              <a:rPr lang="ar-SA" sz="1200" b="1" i="0" u="none" strike="noStrike" kern="1200" baseline="0">
                <a:solidFill>
                  <a:srgbClr val="000000"/>
                </a:solidFill>
                <a:latin typeface="Sakkal Majalla"/>
                <a:ea typeface="Calibri"/>
                <a:cs typeface="Sakkal Majalla"/>
              </a:rPr>
              <a:t>معدل المشاركة الاقتصادية للشباب (</a:t>
            </a:r>
            <a:r>
              <a:rPr lang="ar-QA" sz="1200" b="1" i="0" u="none" strike="noStrike" kern="1200" baseline="0">
                <a:solidFill>
                  <a:srgbClr val="000000"/>
                </a:solidFill>
                <a:latin typeface="Sakkal Majalla"/>
                <a:ea typeface="Calibri"/>
                <a:cs typeface="Sakkal Majalla"/>
              </a:rPr>
              <a:t>15 - 24</a:t>
            </a:r>
            <a:r>
              <a:rPr lang="ar-SA" sz="1200" b="1" i="0" u="none" strike="noStrike" kern="1200" baseline="0">
                <a:solidFill>
                  <a:srgbClr val="000000"/>
                </a:solidFill>
                <a:latin typeface="Sakkal Majalla"/>
                <a:ea typeface="Calibri"/>
                <a:cs typeface="Sakkal Majalla"/>
              </a:rPr>
              <a:t>سنة) حسب الجنسية</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YOUTH PARTICIPATION RATE (15 - 24 years) BY NATIONALITY</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2016 - 2021</a:t>
            </a:r>
          </a:p>
        </c:rich>
      </c:tx>
      <c:overlay val="0"/>
    </c:title>
    <c:autoTitleDeleted val="0"/>
    <c:plotArea>
      <c:layout>
        <c:manualLayout>
          <c:layoutTarget val="inner"/>
          <c:xMode val="edge"/>
          <c:yMode val="edge"/>
          <c:x val="7.9663173803121476E-2"/>
          <c:y val="0.31928500316770747"/>
          <c:w val="0.88755246329277748"/>
          <c:h val="0.59743264850514377"/>
        </c:manualLayout>
      </c:layout>
      <c:lineChart>
        <c:grouping val="standard"/>
        <c:varyColors val="0"/>
        <c:ser>
          <c:idx val="0"/>
          <c:order val="0"/>
          <c:tx>
            <c:strRef>
              <c:f>'4A'!$B$6:$D$6</c:f>
              <c:strCache>
                <c:ptCount val="1"/>
                <c:pt idx="0">
                  <c:v>قطريون
Qataris</c:v>
                </c:pt>
              </c:strCache>
            </c:strRef>
          </c:tx>
          <c:spPr>
            <a:ln>
              <a:solidFill>
                <a:srgbClr val="C00000"/>
              </a:solidFill>
            </a:ln>
          </c:spPr>
          <c:marker>
            <c:symbol val="square"/>
            <c:size val="4"/>
            <c:spPr>
              <a:solidFill>
                <a:schemeClr val="accent2">
                  <a:lumMod val="75000"/>
                </a:schemeClr>
              </a:solidFill>
              <a:ln>
                <a:solidFill>
                  <a:srgbClr val="C00000"/>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AF9-4F3C-954D-A5C8C6958FF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'4A'!$A$8:$A$13</c:f>
              <c:numCache>
                <c:formatCode>General</c:formatCode>
                <c:ptCount val="6"/>
                <c:pt idx="0">
                  <c:v>2016</c:v>
                </c:pt>
                <c:pt idx="1">
                  <c:v>2017</c:v>
                </c:pt>
                <c:pt idx="2">
                  <c:v>2018</c:v>
                </c:pt>
                <c:pt idx="3">
                  <c:v>2019</c:v>
                </c:pt>
                <c:pt idx="4">
                  <c:v>2020</c:v>
                </c:pt>
                <c:pt idx="5">
                  <c:v>2021</c:v>
                </c:pt>
              </c:numCache>
            </c:numRef>
          </c:cat>
          <c:val>
            <c:numRef>
              <c:f>'4A'!$D$8:$D$13</c:f>
              <c:numCache>
                <c:formatCode>#,##0.0</c:formatCode>
                <c:ptCount val="6"/>
                <c:pt idx="0">
                  <c:v>29.013063164651392</c:v>
                </c:pt>
                <c:pt idx="1">
                  <c:v>30.071026513429182</c:v>
                </c:pt>
                <c:pt idx="2">
                  <c:v>29.4</c:v>
                </c:pt>
                <c:pt idx="3">
                  <c:v>30.429577574278206</c:v>
                </c:pt>
                <c:pt idx="4">
                  <c:v>22.164138364571787</c:v>
                </c:pt>
                <c:pt idx="5">
                  <c:v>23.3180949214529</c:v>
                </c:pt>
              </c:numCache>
            </c:numRef>
          </c:val>
          <c:smooth val="0"/>
          <c:extLst xmlns:c16r2="http://schemas.microsoft.com/office/drawing/2015/06/chart">
            <c:ext xmlns:c16="http://schemas.microsoft.com/office/drawing/2014/chart" uri="{C3380CC4-5D6E-409C-BE32-E72D297353CC}">
              <c16:uniqueId val="{00000002-6AF9-4F3C-954D-A5C8C6958FF3}"/>
            </c:ext>
          </c:extLst>
        </c:ser>
        <c:ser>
          <c:idx val="1"/>
          <c:order val="1"/>
          <c:tx>
            <c:strRef>
              <c:f>'4A'!$E$6:$G$6</c:f>
              <c:strCache>
                <c:ptCount val="1"/>
                <c:pt idx="0">
                  <c:v>غير قطريين
Non-Qataris</c:v>
                </c:pt>
              </c:strCache>
            </c:strRef>
          </c:tx>
          <c:spPr>
            <a:ln w="25400">
              <a:solidFill>
                <a:schemeClr val="accent2">
                  <a:lumMod val="60000"/>
                  <a:lumOff val="40000"/>
                </a:schemeClr>
              </a:solidFill>
              <a:prstDash val="solid"/>
            </a:ln>
          </c:spPr>
          <c:marker>
            <c:symbol val="square"/>
            <c:size val="4"/>
            <c:spPr>
              <a:solidFill>
                <a:schemeClr val="accent2">
                  <a:lumMod val="20000"/>
                  <a:lumOff val="80000"/>
                </a:schemeClr>
              </a:solidFill>
              <a:ln>
                <a:solidFill>
                  <a:schemeClr val="accent2">
                    <a:lumMod val="60000"/>
                    <a:lumOff val="40000"/>
                  </a:schemeClr>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AF9-4F3C-954D-A5C8C6958FF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'4A'!$A$8:$A$13</c:f>
              <c:numCache>
                <c:formatCode>General</c:formatCode>
                <c:ptCount val="6"/>
                <c:pt idx="0">
                  <c:v>2016</c:v>
                </c:pt>
                <c:pt idx="1">
                  <c:v>2017</c:v>
                </c:pt>
                <c:pt idx="2">
                  <c:v>2018</c:v>
                </c:pt>
                <c:pt idx="3">
                  <c:v>2019</c:v>
                </c:pt>
                <c:pt idx="4">
                  <c:v>2020</c:v>
                </c:pt>
                <c:pt idx="5">
                  <c:v>2021</c:v>
                </c:pt>
              </c:numCache>
            </c:numRef>
          </c:cat>
          <c:val>
            <c:numRef>
              <c:f>'4A'!$G$8:$G$13</c:f>
              <c:numCache>
                <c:formatCode>#,##0.0</c:formatCode>
                <c:ptCount val="6"/>
                <c:pt idx="0">
                  <c:v>79.183612418891869</c:v>
                </c:pt>
                <c:pt idx="1">
                  <c:v>76.712032376716294</c:v>
                </c:pt>
                <c:pt idx="2">
                  <c:v>76.099999999999994</c:v>
                </c:pt>
                <c:pt idx="3">
                  <c:v>75.575623028259528</c:v>
                </c:pt>
                <c:pt idx="4">
                  <c:v>75.474842735338058</c:v>
                </c:pt>
                <c:pt idx="5">
                  <c:v>65.505442358871804</c:v>
                </c:pt>
              </c:numCache>
            </c:numRef>
          </c:val>
          <c:smooth val="0"/>
          <c:extLst xmlns:c16r2="http://schemas.microsoft.com/office/drawing/2015/06/chart">
            <c:ext xmlns:c16="http://schemas.microsoft.com/office/drawing/2014/chart" uri="{C3380CC4-5D6E-409C-BE32-E72D297353CC}">
              <c16:uniqueId val="{00000005-6AF9-4F3C-954D-A5C8C6958FF3}"/>
            </c:ext>
          </c:extLst>
        </c:ser>
        <c:ser>
          <c:idx val="2"/>
          <c:order val="2"/>
          <c:tx>
            <c:strRef>
              <c:f>'4A'!$H$6:$J$6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AF9-4F3C-954D-A5C8C6958FF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'4A'!$A$8:$A$13</c:f>
              <c:numCache>
                <c:formatCode>General</c:formatCode>
                <c:ptCount val="6"/>
                <c:pt idx="0">
                  <c:v>2016</c:v>
                </c:pt>
                <c:pt idx="1">
                  <c:v>2017</c:v>
                </c:pt>
                <c:pt idx="2">
                  <c:v>2018</c:v>
                </c:pt>
                <c:pt idx="3">
                  <c:v>2019</c:v>
                </c:pt>
                <c:pt idx="4">
                  <c:v>2020</c:v>
                </c:pt>
                <c:pt idx="5">
                  <c:v>2021</c:v>
                </c:pt>
              </c:numCache>
            </c:numRef>
          </c:cat>
          <c:val>
            <c:numRef>
              <c:f>'4A'!$J$8:$J$13</c:f>
              <c:numCache>
                <c:formatCode>#,##0.0</c:formatCode>
                <c:ptCount val="6"/>
                <c:pt idx="0">
                  <c:v>70.638604660782832</c:v>
                </c:pt>
                <c:pt idx="1">
                  <c:v>68.107373231899572</c:v>
                </c:pt>
                <c:pt idx="2">
                  <c:v>67.7</c:v>
                </c:pt>
                <c:pt idx="3">
                  <c:v>67.595310335729835</c:v>
                </c:pt>
                <c:pt idx="4">
                  <c:v>66.41379775735831</c:v>
                </c:pt>
                <c:pt idx="5">
                  <c:v>56.2165545412619</c:v>
                </c:pt>
              </c:numCache>
            </c:numRef>
          </c:val>
          <c:smooth val="0"/>
          <c:extLst xmlns:c16r2="http://schemas.microsoft.com/office/drawing/2015/06/chart">
            <c:ext xmlns:c16="http://schemas.microsoft.com/office/drawing/2014/chart" uri="{C3380CC4-5D6E-409C-BE32-E72D297353CC}">
              <c16:uniqueId val="{00000008-6AF9-4F3C-954D-A5C8C6958FF3}"/>
            </c:ext>
          </c:extLst>
        </c:ser>
        <c:dLbls>
          <c:showLegendKey val="0"/>
          <c:showVal val="0"/>
          <c:showCatName val="0"/>
          <c:showSerName val="0"/>
          <c:showPercent val="0"/>
          <c:showBubbleSize val="0"/>
        </c:dLbls>
        <c:marker val="1"/>
        <c:smooth val="0"/>
        <c:axId val="253353344"/>
        <c:axId val="253367424"/>
      </c:lineChart>
      <c:catAx>
        <c:axId val="253353344"/>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3367424"/>
        <c:crosses val="autoZero"/>
        <c:auto val="1"/>
        <c:lblAlgn val="ctr"/>
        <c:lblOffset val="100"/>
        <c:noMultiLvlLbl val="0"/>
      </c:catAx>
      <c:valAx>
        <c:axId val="253367424"/>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347368812940937E-2"/>
              <c:y val="0.20353757504449876"/>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353344"/>
        <c:crosses val="autoZero"/>
        <c:crossBetween val="between"/>
      </c:valAx>
    </c:plotArea>
    <c:legend>
      <c:legendPos val="r"/>
      <c:layout>
        <c:manualLayout>
          <c:xMode val="edge"/>
          <c:yMode val="edge"/>
          <c:x val="0.13499071671438798"/>
          <c:y val="0.26655366414445036"/>
          <c:w val="0.78514971552389667"/>
          <c:h val="0.10889238802376247"/>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(15سنة فأكثر) حسب النوع والفئات العمرية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ECONOMICALLY INACTIVE POPULATION </a:t>
            </a:r>
            <a:r>
              <a:rPr lang="en-US" sz="1200" b="1" i="0" u="none" strike="noStrike" baseline="0">
                <a:solidFill>
                  <a:srgbClr val="000000"/>
                </a:solidFill>
                <a:latin typeface="Arial"/>
                <a:cs typeface="Arial"/>
              </a:rPr>
              <a:t>(15</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AGE GROUP</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9.5154093988075533E-2"/>
          <c:y val="0.22339659084694377"/>
          <c:w val="0.85528781033884749"/>
          <c:h val="0.68056702197371421"/>
        </c:manualLayout>
      </c:layout>
      <c:lineChart>
        <c:grouping val="standard"/>
        <c:varyColors val="0"/>
        <c:ser>
          <c:idx val="0"/>
          <c:order val="0"/>
          <c:tx>
            <c:strRef>
              <c:f>'115'!$B$24</c:f>
              <c:strCache>
                <c:ptCount val="1"/>
                <c:pt idx="0">
                  <c:v>ذكور Male</c:v>
                </c:pt>
              </c:strCache>
            </c:strRef>
          </c:tx>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'115'!$B$25:$B$35</c:f>
              <c:numCache>
                <c:formatCode>General</c:formatCode>
                <c:ptCount val="11"/>
                <c:pt idx="0" formatCode="#,##0">
                  <c:v>40785</c:v>
                </c:pt>
                <c:pt idx="1">
                  <c:v>17940</c:v>
                </c:pt>
                <c:pt idx="2">
                  <c:v>3753</c:v>
                </c:pt>
                <c:pt idx="3">
                  <c:v>1443</c:v>
                </c:pt>
                <c:pt idx="4">
                  <c:v>525</c:v>
                </c:pt>
                <c:pt idx="5">
                  <c:v>214</c:v>
                </c:pt>
                <c:pt idx="6">
                  <c:v>564</c:v>
                </c:pt>
                <c:pt idx="7">
                  <c:v>760</c:v>
                </c:pt>
                <c:pt idx="8">
                  <c:v>1389</c:v>
                </c:pt>
                <c:pt idx="9">
                  <c:v>4481</c:v>
                </c:pt>
                <c:pt idx="10">
                  <c:v>10303</c:v>
                </c:pt>
              </c:numCache>
            </c:numRef>
          </c:val>
          <c:smooth val="0"/>
          <c:extLst xmlns:c16r2="http://schemas.microsoft.com/office/drawing/2015/06/chart">
            <c:ext xmlns:c16="http://schemas.microsoft.com/office/drawing/2014/chart" uri="{C3380CC4-5D6E-409C-BE32-E72D297353CC}">
              <c16:uniqueId val="{00000000-713D-4E66-859A-5DA2A9EF24A4}"/>
            </c:ext>
          </c:extLst>
        </c:ser>
        <c:ser>
          <c:idx val="1"/>
          <c:order val="1"/>
          <c:tx>
            <c:strRef>
              <c:f>'115'!$C$24</c:f>
              <c:strCache>
                <c:ptCount val="1"/>
                <c:pt idx="0">
                  <c:v>إناث Female</c:v>
                </c:pt>
              </c:strCache>
            </c:strRef>
          </c:tx>
          <c:spPr>
            <a:ln w="25400">
              <a:solidFill>
                <a:schemeClr val="accent2"/>
              </a:solidFill>
              <a:prstDash val="solid"/>
            </a:ln>
          </c:spPr>
          <c:marker>
            <c:spPr>
              <a:solidFill>
                <a:schemeClr val="accent2"/>
              </a:solidFill>
              <a:ln>
                <a:solidFill>
                  <a:schemeClr val="accent2"/>
                </a:solidFill>
              </a:ln>
            </c:spPr>
          </c:marker>
          <c:dPt>
            <c:idx val="5"/>
            <c:bubble3D val="0"/>
            <c:extLst xmlns:c16r2="http://schemas.microsoft.com/office/drawing/2015/06/chart">
              <c:ext xmlns:c16="http://schemas.microsoft.com/office/drawing/2014/chart" uri="{C3380CC4-5D6E-409C-BE32-E72D297353CC}">
                <c16:uniqueId val="{00000002-713D-4E66-859A-5DA2A9EF24A4}"/>
              </c:ext>
            </c:extLst>
          </c:dPt>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'115'!$C$25:$C$35</c:f>
              <c:numCache>
                <c:formatCode>General</c:formatCode>
                <c:ptCount val="11"/>
                <c:pt idx="0">
                  <c:v>34490</c:v>
                </c:pt>
                <c:pt idx="1">
                  <c:v>25462</c:v>
                </c:pt>
                <c:pt idx="2">
                  <c:v>18664</c:v>
                </c:pt>
                <c:pt idx="3">
                  <c:v>21852</c:v>
                </c:pt>
                <c:pt idx="4">
                  <c:v>21173</c:v>
                </c:pt>
                <c:pt idx="5">
                  <c:v>25365</c:v>
                </c:pt>
                <c:pt idx="6">
                  <c:v>15524</c:v>
                </c:pt>
                <c:pt idx="7">
                  <c:v>15758</c:v>
                </c:pt>
                <c:pt idx="8">
                  <c:v>12647</c:v>
                </c:pt>
                <c:pt idx="9">
                  <c:v>8823</c:v>
                </c:pt>
                <c:pt idx="10">
                  <c:v>9831</c:v>
                </c:pt>
              </c:numCache>
            </c:numRef>
          </c:val>
          <c:smooth val="0"/>
          <c:extLst xmlns:c16r2="http://schemas.microsoft.com/office/drawing/2015/06/chart">
            <c:ext xmlns:c16="http://schemas.microsoft.com/office/drawing/2014/chart" uri="{C3380CC4-5D6E-409C-BE32-E72D297353CC}">
              <c16:uniqueId val="{00000003-713D-4E66-859A-5DA2A9EF24A4}"/>
            </c:ext>
          </c:extLst>
        </c:ser>
        <c:dLbls>
          <c:showLegendKey val="0"/>
          <c:showVal val="0"/>
          <c:showCatName val="0"/>
          <c:showSerName val="0"/>
          <c:showPercent val="0"/>
          <c:showBubbleSize val="0"/>
        </c:dLbls>
        <c:marker val="1"/>
        <c:smooth val="0"/>
        <c:axId val="280078592"/>
        <c:axId val="280097152"/>
      </c:lineChart>
      <c:catAx>
        <c:axId val="28007859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80097152"/>
        <c:crosses val="autoZero"/>
        <c:auto val="1"/>
        <c:lblAlgn val="ctr"/>
        <c:lblOffset val="100"/>
        <c:noMultiLvlLbl val="0"/>
      </c:catAx>
      <c:valAx>
        <c:axId val="280097152"/>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3.0040180162664853E-2"/>
              <c:y val="0.14132587200184885"/>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80078592"/>
        <c:crosses val="autoZero"/>
        <c:crossBetween val="between"/>
      </c:valAx>
    </c:plotArea>
    <c:legend>
      <c:legendPos val="r"/>
      <c:layout>
        <c:manualLayout>
          <c:xMode val="edge"/>
          <c:yMode val="edge"/>
          <c:x val="0.66364385820280303"/>
          <c:y val="0.16015132408575031"/>
          <c:w val="0.27782357790601814"/>
          <c:h val="5.4224464060529637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(5) </a:t>
            </a:r>
          </a:p>
          <a:p>
            <a:pPr algn="ctr" rtl="1">
              <a:defRPr sz="1000" b="0" i="0" u="none" strike="noStrike" kern="1200" baseline="0">
                <a:solidFill>
                  <a:srgbClr val="000000"/>
                </a:solidFill>
                <a:latin typeface="Calibri"/>
                <a:ea typeface="Calibri"/>
                <a:cs typeface="Calibri"/>
              </a:defRPr>
            </a:pPr>
            <a:r>
              <a:rPr lang="en-US" sz="1200" b="1" i="0" u="none" strike="noStrike" kern="1200" baseline="0">
                <a:solidFill>
                  <a:srgbClr val="000000"/>
                </a:solidFill>
                <a:latin typeface="Sakkal Majalla"/>
                <a:ea typeface="Calibri"/>
                <a:cs typeface="Sakkal Majalla"/>
              </a:rPr>
              <a:t>معدل المشاركة الاقتصادية للذكور القطريين </a:t>
            </a:r>
            <a:r>
              <a:rPr lang="ar-QA" sz="1200" b="1" i="0" u="none" strike="noStrike" kern="1200" baseline="0">
                <a:solidFill>
                  <a:srgbClr val="000000"/>
                </a:solidFill>
                <a:latin typeface="Sakkal Majalla"/>
                <a:ea typeface="Calibri"/>
                <a:cs typeface="Sakkal Majalla"/>
              </a:rPr>
              <a:t>(15 </a:t>
            </a:r>
            <a:r>
              <a:rPr lang="en-US" sz="1200" b="1" i="0" u="none" strike="noStrike" kern="1200" baseline="0">
                <a:solidFill>
                  <a:srgbClr val="000000"/>
                </a:solidFill>
                <a:latin typeface="Sakkal Majalla"/>
                <a:ea typeface="Calibri"/>
                <a:cs typeface="Sakkal Majalla"/>
              </a:rPr>
              <a:t>سنة فأكثر</a:t>
            </a:r>
            <a:r>
              <a:rPr lang="ar-QA" sz="1200" b="1" i="0" u="none" strike="noStrike" kern="1200" baseline="0">
                <a:solidFill>
                  <a:srgbClr val="000000"/>
                </a:solidFill>
                <a:latin typeface="Sakkal Majalla"/>
                <a:ea typeface="Calibri"/>
                <a:cs typeface="Sakkal Majalla"/>
              </a:rPr>
              <a:t>)</a:t>
            </a:r>
            <a:r>
              <a:rPr lang="en-US" sz="1200" b="1" i="0" u="none" strike="noStrike" kern="1200" baseline="0">
                <a:solidFill>
                  <a:srgbClr val="000000"/>
                </a:solidFill>
                <a:latin typeface="Sakkal Majalla"/>
                <a:ea typeface="Calibri"/>
                <a:cs typeface="Sakkal Majalla"/>
              </a:rPr>
              <a:t>حسب فئات العمر</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&amp; 2021</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1110704850579092"/>
          <c:y val="0.24775080198308544"/>
          <c:w val="0.83818322578873194"/>
          <c:h val="0.62185446060685523"/>
        </c:manualLayout>
      </c:layout>
      <c:barChart>
        <c:barDir val="col"/>
        <c:grouping val="clustered"/>
        <c:varyColors val="0"/>
        <c:ser>
          <c:idx val="0"/>
          <c:order val="0"/>
          <c:tx>
            <c:strRef>
              <c:f>'5A'!$B$6</c:f>
              <c:strCache>
                <c:ptCount val="1"/>
                <c:pt idx="0">
                  <c:v>2016</c:v>
                </c:pt>
              </c:strCache>
            </c:strRef>
          </c:tx>
          <c:spPr>
            <a:solidFill>
              <a:schemeClr val="accent5">
                <a:lumMod val="60000"/>
                <a:lumOff val="40000"/>
              </a:schemeClr>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'5A'!$B$7:$B$17</c:f>
              <c:numCache>
                <c:formatCode>0.0</c:formatCode>
                <c:ptCount val="11"/>
                <c:pt idx="0">
                  <c:v>11.473573678683934</c:v>
                </c:pt>
                <c:pt idx="1">
                  <c:v>69.407183037646035</c:v>
                </c:pt>
                <c:pt idx="2">
                  <c:v>93.878825733916301</c:v>
                </c:pt>
                <c:pt idx="3">
                  <c:v>97.21995094031071</c:v>
                </c:pt>
                <c:pt idx="4">
                  <c:v>97.140092463176003</c:v>
                </c:pt>
                <c:pt idx="5">
                  <c:v>98.313507001957547</c:v>
                </c:pt>
                <c:pt idx="6">
                  <c:v>92.713198985719998</c:v>
                </c:pt>
                <c:pt idx="7">
                  <c:v>83.163763066202094</c:v>
                </c:pt>
                <c:pt idx="8">
                  <c:v>40.259740259740262</c:v>
                </c:pt>
                <c:pt idx="9">
                  <c:v>36.612021857923501</c:v>
                </c:pt>
                <c:pt idx="10">
                  <c:v>10.585545982064358</c:v>
                </c:pt>
              </c:numCache>
            </c:numRef>
          </c:val>
          <c:extLst xmlns:c16r2="http://schemas.microsoft.com/office/drawing/2015/06/chart">
            <c:ext xmlns:c16="http://schemas.microsoft.com/office/drawing/2014/chart" uri="{C3380CC4-5D6E-409C-BE32-E72D297353CC}">
              <c16:uniqueId val="{00000000-99AB-45DF-89F9-91D1D9F182A4}"/>
            </c:ext>
          </c:extLst>
        </c:ser>
        <c:ser>
          <c:idx val="1"/>
          <c:order val="1"/>
          <c:tx>
            <c:strRef>
              <c:f>'5A'!$G$6</c:f>
              <c:strCache>
                <c:ptCount val="1"/>
                <c:pt idx="0">
                  <c:v>2021</c:v>
                </c:pt>
              </c:strCache>
            </c:strRef>
          </c:tx>
          <c:spPr>
            <a:solidFill>
              <a:schemeClr val="accent6"/>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'5A'!$G$7:$G$17</c:f>
              <c:numCache>
                <c:formatCode>0.0</c:formatCode>
                <c:ptCount val="11"/>
                <c:pt idx="0">
                  <c:v>5.546094039244724</c:v>
                </c:pt>
                <c:pt idx="1">
                  <c:v>60.427528675703854</c:v>
                </c:pt>
                <c:pt idx="2">
                  <c:v>86.210275794484119</c:v>
                </c:pt>
                <c:pt idx="3">
                  <c:v>98.249586345031787</c:v>
                </c:pt>
                <c:pt idx="4">
                  <c:v>96.165054202121453</c:v>
                </c:pt>
                <c:pt idx="5">
                  <c:v>97.389297562382808</c:v>
                </c:pt>
                <c:pt idx="6">
                  <c:v>93.019197207678886</c:v>
                </c:pt>
                <c:pt idx="7">
                  <c:v>92.159416514717378</c:v>
                </c:pt>
                <c:pt idx="8">
                  <c:v>82.12921705919797</c:v>
                </c:pt>
                <c:pt idx="9">
                  <c:v>27.774281518774913</c:v>
                </c:pt>
                <c:pt idx="10">
                  <c:v>8.1190626979100688</c:v>
                </c:pt>
              </c:numCache>
            </c:numRef>
          </c:val>
          <c:extLst xmlns:c16r2="http://schemas.microsoft.com/office/drawing/2015/06/chart">
            <c:ext xmlns:c16="http://schemas.microsoft.com/office/drawing/2014/chart" uri="{C3380CC4-5D6E-409C-BE32-E72D297353CC}">
              <c16:uniqueId val="{00000001-99AB-45DF-89F9-91D1D9F182A4}"/>
            </c:ext>
          </c:extLst>
        </c:ser>
        <c:dLbls>
          <c:showLegendKey val="0"/>
          <c:showVal val="0"/>
          <c:showCatName val="0"/>
          <c:showSerName val="0"/>
          <c:showPercent val="0"/>
          <c:showBubbleSize val="0"/>
        </c:dLbls>
        <c:gapWidth val="150"/>
        <c:axId val="253394304"/>
        <c:axId val="253756544"/>
      </c:barChart>
      <c:catAx>
        <c:axId val="253394304"/>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3756544"/>
        <c:crosses val="autoZero"/>
        <c:auto val="1"/>
        <c:lblAlgn val="ctr"/>
        <c:lblOffset val="100"/>
        <c:noMultiLvlLbl val="0"/>
      </c:catAx>
      <c:valAx>
        <c:axId val="253756544"/>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3832884376295067E-2"/>
              <c:y val="0.15301461451267781"/>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394304"/>
        <c:crosses val="autoZero"/>
        <c:crossBetween val="between"/>
      </c:valAx>
      <c:spPr>
        <a:ln>
          <a:solidFill>
            <a:sysClr val="window" lastClr="FFFFFF">
              <a:lumMod val="85000"/>
            </a:sysClr>
          </a:solidFill>
        </a:ln>
      </c:spPr>
    </c:plotArea>
    <c:legend>
      <c:legendPos val="r"/>
      <c:layout>
        <c:manualLayout>
          <c:xMode val="edge"/>
          <c:yMode val="edge"/>
          <c:x val="0.83357369362728984"/>
          <c:y val="0.29286622140442675"/>
          <c:w val="0.10243609138276988"/>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(6)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FEMALE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&amp; 2021</a:t>
            </a:r>
          </a:p>
        </c:rich>
      </c:tx>
      <c:layout>
        <c:manualLayout>
          <c:xMode val="edge"/>
          <c:yMode val="edge"/>
          <c:x val="0.13760429617350461"/>
          <c:y val="1.4351848552867542E-2"/>
        </c:manualLayout>
      </c:layout>
      <c:overlay val="0"/>
    </c:title>
    <c:autoTitleDeleted val="0"/>
    <c:plotArea>
      <c:layout>
        <c:manualLayout>
          <c:layoutTarget val="inner"/>
          <c:xMode val="edge"/>
          <c:yMode val="edge"/>
          <c:x val="0.11110704850579092"/>
          <c:y val="0.22252312140440686"/>
          <c:w val="0.83818322578873194"/>
          <c:h val="0.65090248334342826"/>
        </c:manualLayout>
      </c:layout>
      <c:barChart>
        <c:barDir val="col"/>
        <c:grouping val="clustered"/>
        <c:varyColors val="0"/>
        <c:ser>
          <c:idx val="0"/>
          <c:order val="0"/>
          <c:tx>
            <c:strRef>
              <c:f>'6A'!$B$6</c:f>
              <c:strCache>
                <c:ptCount val="1"/>
                <c:pt idx="0">
                  <c:v>2016</c:v>
                </c:pt>
              </c:strCache>
            </c:strRef>
          </c:tx>
          <c:spPr>
            <a:solidFill>
              <a:schemeClr val="accent5">
                <a:lumMod val="60000"/>
                <a:lumOff val="40000"/>
              </a:schemeClr>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'6A'!$B$7:$B$17</c:f>
              <c:numCache>
                <c:formatCode>0.0</c:formatCode>
                <c:ptCount val="11"/>
                <c:pt idx="0">
                  <c:v>1.1306279022814456</c:v>
                </c:pt>
                <c:pt idx="1">
                  <c:v>36.171666780564472</c:v>
                </c:pt>
                <c:pt idx="2">
                  <c:v>59.774003166834603</c:v>
                </c:pt>
                <c:pt idx="3">
                  <c:v>74.085952533675439</c:v>
                </c:pt>
                <c:pt idx="4">
                  <c:v>56.701279884085977</c:v>
                </c:pt>
                <c:pt idx="5">
                  <c:v>55.805114029025574</c:v>
                </c:pt>
                <c:pt idx="6">
                  <c:v>37.282844733984795</c:v>
                </c:pt>
                <c:pt idx="7">
                  <c:v>27.379081543565565</c:v>
                </c:pt>
                <c:pt idx="8">
                  <c:v>11.327287716405607</c:v>
                </c:pt>
                <c:pt idx="9">
                  <c:v>4.2438531492084879</c:v>
                </c:pt>
                <c:pt idx="10">
                  <c:v>2.1465076660988074</c:v>
                </c:pt>
              </c:numCache>
            </c:numRef>
          </c:val>
          <c:extLst xmlns:c16r2="http://schemas.microsoft.com/office/drawing/2015/06/chart">
            <c:ext xmlns:c16="http://schemas.microsoft.com/office/drawing/2014/chart" uri="{C3380CC4-5D6E-409C-BE32-E72D297353CC}">
              <c16:uniqueId val="{00000000-1934-471F-97FF-E5F9CA6F3948}"/>
            </c:ext>
          </c:extLst>
        </c:ser>
        <c:ser>
          <c:idx val="1"/>
          <c:order val="1"/>
          <c:tx>
            <c:strRef>
              <c:f>'6A'!$G$6</c:f>
              <c:strCache>
                <c:ptCount val="1"/>
                <c:pt idx="0">
                  <c:v>2021</c:v>
                </c:pt>
              </c:strCache>
            </c:strRef>
          </c:tx>
          <c:spPr>
            <a:solidFill>
              <a:schemeClr val="accent6"/>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'6A'!$G$7:$G$17</c:f>
              <c:numCache>
                <c:formatCode>0.0</c:formatCode>
                <c:ptCount val="11"/>
                <c:pt idx="0">
                  <c:v>0.33254815020091449</c:v>
                </c:pt>
                <c:pt idx="1">
                  <c:v>19.894342650795775</c:v>
                </c:pt>
                <c:pt idx="2">
                  <c:v>69.571221432023762</c:v>
                </c:pt>
                <c:pt idx="3">
                  <c:v>72.001561432614423</c:v>
                </c:pt>
                <c:pt idx="4">
                  <c:v>73.71788839747812</c:v>
                </c:pt>
                <c:pt idx="5">
                  <c:v>70.2588664613981</c:v>
                </c:pt>
                <c:pt idx="6">
                  <c:v>61.529796102286802</c:v>
                </c:pt>
                <c:pt idx="7">
                  <c:v>37.293596455900122</c:v>
                </c:pt>
                <c:pt idx="8">
                  <c:v>30.426488622428121</c:v>
                </c:pt>
                <c:pt idx="9">
                  <c:v>8.6769591557553269</c:v>
                </c:pt>
                <c:pt idx="10">
                  <c:v>1.6456759026028549</c:v>
                </c:pt>
              </c:numCache>
            </c:numRef>
          </c:val>
          <c:extLst xmlns:c16r2="http://schemas.microsoft.com/office/drawing/2015/06/chart">
            <c:ext xmlns:c16="http://schemas.microsoft.com/office/drawing/2014/chart" uri="{C3380CC4-5D6E-409C-BE32-E72D297353CC}">
              <c16:uniqueId val="{00000001-1934-471F-97FF-E5F9CA6F3948}"/>
            </c:ext>
          </c:extLst>
        </c:ser>
        <c:dLbls>
          <c:showLegendKey val="0"/>
          <c:showVal val="0"/>
          <c:showCatName val="0"/>
          <c:showSerName val="0"/>
          <c:showPercent val="0"/>
          <c:showBubbleSize val="0"/>
        </c:dLbls>
        <c:gapWidth val="150"/>
        <c:axId val="254021632"/>
        <c:axId val="254023168"/>
      </c:barChart>
      <c:catAx>
        <c:axId val="25402163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023168"/>
        <c:crosses val="autoZero"/>
        <c:auto val="1"/>
        <c:lblAlgn val="ctr"/>
        <c:lblOffset val="100"/>
        <c:noMultiLvlLbl val="0"/>
      </c:catAx>
      <c:valAx>
        <c:axId val="25402316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9454171846940188E-2"/>
              <c:y val="0.12717378653460173"/>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021632"/>
        <c:crosses val="autoZero"/>
        <c:crossBetween val="between"/>
      </c:valAx>
      <c:spPr>
        <a:ln>
          <a:solidFill>
            <a:sysClr val="window" lastClr="FFFFFF">
              <a:lumMod val="85000"/>
            </a:sysClr>
          </a:solidFill>
        </a:ln>
      </c:spPr>
    </c:plotArea>
    <c:legend>
      <c:legendPos val="r"/>
      <c:layout>
        <c:manualLayout>
          <c:xMode val="edge"/>
          <c:yMode val="edge"/>
          <c:x val="0.84637820505013617"/>
          <c:y val="0.24476321927259947"/>
          <c:w val="9.9875189098200645E-2"/>
          <c:h val="0.11538837479993974"/>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(7)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لاجمالي القطريين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QATARI PARTICIPATION RATE (15 YEARS &amp; ABOVE) BY AGE GROUP</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&amp; 2021</a:t>
            </a:r>
          </a:p>
        </c:rich>
      </c:tx>
      <c:layout>
        <c:manualLayout>
          <c:xMode val="edge"/>
          <c:yMode val="edge"/>
          <c:x val="0.13760429617350461"/>
          <c:y val="1.4351924254271909E-2"/>
        </c:manualLayout>
      </c:layout>
      <c:overlay val="0"/>
    </c:title>
    <c:autoTitleDeleted val="0"/>
    <c:plotArea>
      <c:layout>
        <c:manualLayout>
          <c:layoutTarget val="inner"/>
          <c:xMode val="edge"/>
          <c:yMode val="edge"/>
          <c:x val="9.5843639636668448E-2"/>
          <c:y val="0.24466438222999903"/>
          <c:w val="0.85344659960698632"/>
          <c:h val="0.61569024500984559"/>
        </c:manualLayout>
      </c:layout>
      <c:barChart>
        <c:barDir val="col"/>
        <c:grouping val="clustered"/>
        <c:varyColors val="0"/>
        <c:ser>
          <c:idx val="0"/>
          <c:order val="0"/>
          <c:tx>
            <c:strRef>
              <c:f>'7A'!$B$6</c:f>
              <c:strCache>
                <c:ptCount val="1"/>
                <c:pt idx="0">
                  <c:v>2016</c:v>
                </c:pt>
              </c:strCache>
            </c:strRef>
          </c:tx>
          <c:spPr>
            <a:solidFill>
              <a:schemeClr val="accent5">
                <a:lumMod val="60000"/>
                <a:lumOff val="40000"/>
              </a:schemeClr>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'7A'!$B$7:$B$17</c:f>
              <c:numCache>
                <c:formatCode>0.0</c:formatCode>
                <c:ptCount val="11"/>
                <c:pt idx="0">
                  <c:v>6.2002470491353279</c:v>
                </c:pt>
                <c:pt idx="1">
                  <c:v>52.342187445173515</c:v>
                </c:pt>
                <c:pt idx="2">
                  <c:v>77.136699289827945</c:v>
                </c:pt>
                <c:pt idx="3">
                  <c:v>84.255930984902946</c:v>
                </c:pt>
                <c:pt idx="4">
                  <c:v>78.092475686742873</c:v>
                </c:pt>
                <c:pt idx="5">
                  <c:v>74.22828427853554</c:v>
                </c:pt>
                <c:pt idx="6">
                  <c:v>65.231141915079732</c:v>
                </c:pt>
                <c:pt idx="7">
                  <c:v>58.401798170826225</c:v>
                </c:pt>
                <c:pt idx="8">
                  <c:v>23.349715717452057</c:v>
                </c:pt>
                <c:pt idx="9">
                  <c:v>21.267763052850071</c:v>
                </c:pt>
                <c:pt idx="10">
                  <c:v>6.2992125984251972</c:v>
                </c:pt>
              </c:numCache>
            </c:numRef>
          </c:val>
          <c:extLst xmlns:c16r2="http://schemas.microsoft.com/office/drawing/2015/06/chart">
            <c:ext xmlns:c16="http://schemas.microsoft.com/office/drawing/2014/chart" uri="{C3380CC4-5D6E-409C-BE32-E72D297353CC}">
              <c16:uniqueId val="{00000000-A278-4950-B60F-E443ADE9422A}"/>
            </c:ext>
          </c:extLst>
        </c:ser>
        <c:ser>
          <c:idx val="1"/>
          <c:order val="1"/>
          <c:tx>
            <c:strRef>
              <c:f>'7A'!$G$6</c:f>
              <c:strCache>
                <c:ptCount val="1"/>
                <c:pt idx="0">
                  <c:v>2021</c:v>
                </c:pt>
              </c:strCache>
            </c:strRef>
          </c:tx>
          <c:spPr>
            <a:solidFill>
              <a:schemeClr val="accent6"/>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'7A'!$G$7:$G$17</c:f>
              <c:numCache>
                <c:formatCode>0.0</c:formatCode>
                <c:ptCount val="11"/>
                <c:pt idx="0">
                  <c:v>2.8526432585275061</c:v>
                </c:pt>
                <c:pt idx="1">
                  <c:v>41.612863173578347</c:v>
                </c:pt>
                <c:pt idx="2">
                  <c:v>77.833779415342903</c:v>
                </c:pt>
                <c:pt idx="3">
                  <c:v>85.872066267832494</c:v>
                </c:pt>
                <c:pt idx="4">
                  <c:v>83.744663126106417</c:v>
                </c:pt>
                <c:pt idx="5">
                  <c:v>82.237931473697628</c:v>
                </c:pt>
                <c:pt idx="6">
                  <c:v>75.274550879197605</c:v>
                </c:pt>
                <c:pt idx="7">
                  <c:v>65.141799431480123</c:v>
                </c:pt>
                <c:pt idx="8">
                  <c:v>54.275857006533066</c:v>
                </c:pt>
                <c:pt idx="9">
                  <c:v>17.887494941319304</c:v>
                </c:pt>
                <c:pt idx="10">
                  <c:v>5.3357400722021664</c:v>
                </c:pt>
              </c:numCache>
            </c:numRef>
          </c:val>
          <c:extLst xmlns:c16r2="http://schemas.microsoft.com/office/drawing/2015/06/chart">
            <c:ext xmlns:c16="http://schemas.microsoft.com/office/drawing/2014/chart" uri="{C3380CC4-5D6E-409C-BE32-E72D297353CC}">
              <c16:uniqueId val="{00000001-A278-4950-B60F-E443ADE9422A}"/>
            </c:ext>
          </c:extLst>
        </c:ser>
        <c:dLbls>
          <c:showLegendKey val="0"/>
          <c:showVal val="0"/>
          <c:showCatName val="0"/>
          <c:showSerName val="0"/>
          <c:showPercent val="0"/>
          <c:showBubbleSize val="0"/>
        </c:dLbls>
        <c:gapWidth val="150"/>
        <c:axId val="254222720"/>
        <c:axId val="254224256"/>
      </c:barChart>
      <c:catAx>
        <c:axId val="2542227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224256"/>
        <c:crosses val="autoZero"/>
        <c:auto val="1"/>
        <c:lblAlgn val="ctr"/>
        <c:lblOffset val="100"/>
        <c:noMultiLvlLbl val="0"/>
      </c:catAx>
      <c:valAx>
        <c:axId val="2542242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5075286641801352E-2"/>
              <c:y val="0.1437554023991804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222720"/>
        <c:crosses val="autoZero"/>
        <c:crossBetween val="between"/>
      </c:valAx>
      <c:spPr>
        <a:ln>
          <a:solidFill>
            <a:sysClr val="window" lastClr="FFFFFF">
              <a:lumMod val="85000"/>
            </a:sysClr>
          </a:solidFill>
        </a:ln>
      </c:spPr>
    </c:plotArea>
    <c:legend>
      <c:legendPos val="r"/>
      <c:layout>
        <c:manualLayout>
          <c:xMode val="edge"/>
          <c:yMode val="edge"/>
          <c:x val="0.82995033993280787"/>
          <c:y val="0.26072236783564817"/>
          <c:w val="0.1125356393129231"/>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(8)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a:cs typeface="Sakkal Majalla"/>
              </a:rPr>
              <a:t>معدل المشاركة الاقتصادية للذكور غير القطريين (15 سنة فأكثر) حسب فئات العمر</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MALE PARTICIPATION RATE (15 YEARS &amp; ABOVE)  BY  AGE GROUP</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&amp; 2021</a:t>
            </a:r>
          </a:p>
        </c:rich>
      </c:tx>
      <c:layout>
        <c:manualLayout>
          <c:xMode val="edge"/>
          <c:yMode val="edge"/>
          <c:x val="0.12884669843901092"/>
          <c:y val="1.126526237584571E-2"/>
        </c:manualLayout>
      </c:layout>
      <c:overlay val="0"/>
    </c:title>
    <c:autoTitleDeleted val="0"/>
    <c:plotArea>
      <c:layout>
        <c:manualLayout>
          <c:layoutTarget val="inner"/>
          <c:xMode val="edge"/>
          <c:yMode val="edge"/>
          <c:x val="0.100206688603829"/>
          <c:y val="0.24466438222999903"/>
          <c:w val="0.84908359824852653"/>
          <c:h val="0.62485516848641487"/>
        </c:manualLayout>
      </c:layout>
      <c:barChart>
        <c:barDir val="col"/>
        <c:grouping val="clustered"/>
        <c:varyColors val="0"/>
        <c:ser>
          <c:idx val="0"/>
          <c:order val="0"/>
          <c:tx>
            <c:strRef>
              <c:f>'8A'!$B$6</c:f>
              <c:strCache>
                <c:ptCount val="1"/>
                <c:pt idx="0">
                  <c:v>2016</c:v>
                </c:pt>
              </c:strCache>
            </c:strRef>
          </c:tx>
          <c:spPr>
            <a:solidFill>
              <a:schemeClr val="accent5">
                <a:lumMod val="60000"/>
                <a:lumOff val="40000"/>
              </a:schemeClr>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'8A'!$B$7:$B$17</c:f>
              <c:numCache>
                <c:formatCode>0.0</c:formatCode>
                <c:ptCount val="11"/>
                <c:pt idx="0">
                  <c:v>19.431409353980918</c:v>
                </c:pt>
                <c:pt idx="1">
                  <c:v>95.395736048972111</c:v>
                </c:pt>
                <c:pt idx="2">
                  <c:v>99.429406771668397</c:v>
                </c:pt>
                <c:pt idx="3">
                  <c:v>99.878192578090236</c:v>
                </c:pt>
                <c:pt idx="4">
                  <c:v>99.90076104270436</c:v>
                </c:pt>
                <c:pt idx="5">
                  <c:v>99.789172613080154</c:v>
                </c:pt>
                <c:pt idx="6">
                  <c:v>99.794366730701597</c:v>
                </c:pt>
                <c:pt idx="7">
                  <c:v>99.588425613645967</c:v>
                </c:pt>
                <c:pt idx="8">
                  <c:v>99.849879620450352</c:v>
                </c:pt>
                <c:pt idx="9">
                  <c:v>97.782035650002911</c:v>
                </c:pt>
                <c:pt idx="10">
                  <c:v>83.590991132386407</c:v>
                </c:pt>
              </c:numCache>
            </c:numRef>
          </c:val>
          <c:extLst xmlns:c16r2="http://schemas.microsoft.com/office/drawing/2015/06/chart">
            <c:ext xmlns:c16="http://schemas.microsoft.com/office/drawing/2014/chart" uri="{C3380CC4-5D6E-409C-BE32-E72D297353CC}">
              <c16:uniqueId val="{00000000-1A1C-4120-ABF2-1FDA3CD61BC0}"/>
            </c:ext>
          </c:extLst>
        </c:ser>
        <c:ser>
          <c:idx val="1"/>
          <c:order val="1"/>
          <c:tx>
            <c:strRef>
              <c:f>'8A'!$G$6</c:f>
              <c:strCache>
                <c:ptCount val="1"/>
                <c:pt idx="0">
                  <c:v>2021</c:v>
                </c:pt>
              </c:strCache>
            </c:strRef>
          </c:tx>
          <c:spPr>
            <a:solidFill>
              <a:schemeClr val="accent6"/>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'8A'!$G$7:$G$17</c:f>
              <c:numCache>
                <c:formatCode>0.0</c:formatCode>
                <c:ptCount val="11"/>
                <c:pt idx="0">
                  <c:v>9.9440945893843971</c:v>
                </c:pt>
                <c:pt idx="1">
                  <c:v>89.93367041809384</c:v>
                </c:pt>
                <c:pt idx="2">
                  <c:v>99.25967139873525</c:v>
                </c:pt>
                <c:pt idx="3">
                  <c:v>99.66772342389342</c:v>
                </c:pt>
                <c:pt idx="4">
                  <c:v>99.934147972194324</c:v>
                </c:pt>
                <c:pt idx="5">
                  <c:v>99.988280167913231</c:v>
                </c:pt>
                <c:pt idx="6">
                  <c:v>99.942608838238911</c:v>
                </c:pt>
                <c:pt idx="7">
                  <c:v>99.87123798968274</c:v>
                </c:pt>
                <c:pt idx="8">
                  <c:v>99.493593770822613</c:v>
                </c:pt>
                <c:pt idx="9">
                  <c:v>95.855129177814163</c:v>
                </c:pt>
                <c:pt idx="10">
                  <c:v>67.355460385438974</c:v>
                </c:pt>
              </c:numCache>
            </c:numRef>
          </c:val>
          <c:extLst xmlns:c16r2="http://schemas.microsoft.com/office/drawing/2015/06/chart">
            <c:ext xmlns:c16="http://schemas.microsoft.com/office/drawing/2014/chart" uri="{C3380CC4-5D6E-409C-BE32-E72D297353CC}">
              <c16:uniqueId val="{00000001-1A1C-4120-ABF2-1FDA3CD61BC0}"/>
            </c:ext>
          </c:extLst>
        </c:ser>
        <c:dLbls>
          <c:showLegendKey val="0"/>
          <c:showVal val="0"/>
          <c:showCatName val="0"/>
          <c:showSerName val="0"/>
          <c:showPercent val="0"/>
          <c:showBubbleSize val="0"/>
        </c:dLbls>
        <c:gapWidth val="150"/>
        <c:axId val="254513920"/>
        <c:axId val="254515456"/>
      </c:barChart>
      <c:catAx>
        <c:axId val="2545139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515456"/>
        <c:crosses val="autoZero"/>
        <c:auto val="1"/>
        <c:lblAlgn val="ctr"/>
        <c:lblOffset val="100"/>
        <c:noMultiLvlLbl val="0"/>
      </c:catAx>
      <c:valAx>
        <c:axId val="2545154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49928323924706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513920"/>
        <c:crosses val="autoZero"/>
        <c:crossBetween val="between"/>
      </c:valAx>
      <c:spPr>
        <a:ln>
          <a:solidFill>
            <a:sysClr val="window" lastClr="FFFFFF">
              <a:lumMod val="85000"/>
            </a:sysClr>
          </a:solidFill>
        </a:ln>
      </c:spPr>
    </c:plotArea>
    <c:legend>
      <c:legendPos val="r"/>
      <c:layout>
        <c:manualLayout>
          <c:xMode val="edge"/>
          <c:yMode val="edge"/>
          <c:x val="0.76325373487895443"/>
          <c:y val="0.17698514389456529"/>
          <c:w val="0.20313913507704931"/>
          <c:h val="7.360811470193486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(9)</a:t>
            </a:r>
          </a:p>
          <a:p>
            <a:pPr algn="ctr" rtl="1">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غير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FEMALE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2016 &amp; 2021</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456682613823043"/>
          <c:y val="0.2415779624769126"/>
          <c:w val="0.84472344815629241"/>
          <c:h val="0.64039570111472788"/>
        </c:manualLayout>
      </c:layout>
      <c:barChart>
        <c:barDir val="col"/>
        <c:grouping val="clustered"/>
        <c:varyColors val="0"/>
        <c:ser>
          <c:idx val="0"/>
          <c:order val="0"/>
          <c:tx>
            <c:strRef>
              <c:f>'9A'!$B$6</c:f>
              <c:strCache>
                <c:ptCount val="1"/>
                <c:pt idx="0">
                  <c:v>2016</c:v>
                </c:pt>
              </c:strCache>
            </c:strRef>
          </c:tx>
          <c:spPr>
            <a:solidFill>
              <a:schemeClr val="accent5">
                <a:lumMod val="60000"/>
                <a:lumOff val="40000"/>
              </a:schemeClr>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'9A'!$B$7:$B$17</c:f>
              <c:numCache>
                <c:formatCode>0.0</c:formatCode>
                <c:ptCount val="11"/>
                <c:pt idx="0">
                  <c:v>7.0563311423760116</c:v>
                </c:pt>
                <c:pt idx="1">
                  <c:v>72.299455194439233</c:v>
                </c:pt>
                <c:pt idx="2">
                  <c:v>70.977797915722704</c:v>
                </c:pt>
                <c:pt idx="3">
                  <c:v>76.986497945339508</c:v>
                </c:pt>
                <c:pt idx="4">
                  <c:v>76.1023690126232</c:v>
                </c:pt>
                <c:pt idx="5">
                  <c:v>62.816921469945875</c:v>
                </c:pt>
                <c:pt idx="6">
                  <c:v>55.332407223655487</c:v>
                </c:pt>
                <c:pt idx="7">
                  <c:v>45.756763654925983</c:v>
                </c:pt>
                <c:pt idx="8">
                  <c:v>47.282919574419402</c:v>
                </c:pt>
                <c:pt idx="9">
                  <c:v>27.166204131976563</c:v>
                </c:pt>
                <c:pt idx="10">
                  <c:v>16.86068343972963</c:v>
                </c:pt>
              </c:numCache>
            </c:numRef>
          </c:val>
          <c:extLst xmlns:c16r2="http://schemas.microsoft.com/office/drawing/2015/06/chart">
            <c:ext xmlns:c16="http://schemas.microsoft.com/office/drawing/2014/chart" uri="{C3380CC4-5D6E-409C-BE32-E72D297353CC}">
              <c16:uniqueId val="{00000000-B982-4F3F-8CC9-125D1F969D31}"/>
            </c:ext>
          </c:extLst>
        </c:ser>
        <c:ser>
          <c:idx val="1"/>
          <c:order val="1"/>
          <c:tx>
            <c:strRef>
              <c:f>'9A'!$G$6</c:f>
              <c:strCache>
                <c:ptCount val="1"/>
                <c:pt idx="0">
                  <c:v>2021</c:v>
                </c:pt>
              </c:strCache>
            </c:strRef>
          </c:tx>
          <c:spPr>
            <a:solidFill>
              <a:schemeClr val="accent6"/>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'9A'!$G$7:$G$17</c:f>
              <c:numCache>
                <c:formatCode>0.0</c:formatCode>
                <c:ptCount val="11"/>
                <c:pt idx="0">
                  <c:v>17.549112086289629</c:v>
                </c:pt>
                <c:pt idx="1">
                  <c:v>71.425846649429914</c:v>
                </c:pt>
                <c:pt idx="2">
                  <c:v>76.713000016333737</c:v>
                </c:pt>
                <c:pt idx="3">
                  <c:v>76.772669986662905</c:v>
                </c:pt>
                <c:pt idx="4">
                  <c:v>69.172970162521182</c:v>
                </c:pt>
                <c:pt idx="5">
                  <c:v>60.698064003592208</c:v>
                </c:pt>
                <c:pt idx="6">
                  <c:v>63.144118094658353</c:v>
                </c:pt>
                <c:pt idx="7">
                  <c:v>49.485146710406411</c:v>
                </c:pt>
                <c:pt idx="8">
                  <c:v>42.741078208048592</c:v>
                </c:pt>
                <c:pt idx="9">
                  <c:v>29.756262694651319</c:v>
                </c:pt>
                <c:pt idx="10">
                  <c:v>14.353448275862068</c:v>
                </c:pt>
              </c:numCache>
            </c:numRef>
          </c:val>
          <c:extLst xmlns:c16r2="http://schemas.microsoft.com/office/drawing/2015/06/chart">
            <c:ext xmlns:c16="http://schemas.microsoft.com/office/drawing/2014/chart" uri="{C3380CC4-5D6E-409C-BE32-E72D297353CC}">
              <c16:uniqueId val="{00000001-B982-4F3F-8CC9-125D1F969D31}"/>
            </c:ext>
          </c:extLst>
        </c:ser>
        <c:dLbls>
          <c:showLegendKey val="0"/>
          <c:showVal val="0"/>
          <c:showCatName val="0"/>
          <c:showSerName val="0"/>
          <c:showPercent val="0"/>
          <c:showBubbleSize val="0"/>
        </c:dLbls>
        <c:gapWidth val="150"/>
        <c:axId val="254702720"/>
        <c:axId val="254704256"/>
      </c:barChart>
      <c:catAx>
        <c:axId val="2547027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704256"/>
        <c:crosses val="autoZero"/>
        <c:auto val="1"/>
        <c:lblAlgn val="ctr"/>
        <c:lblOffset val="100"/>
        <c:noMultiLvlLbl val="0"/>
      </c:catAx>
      <c:valAx>
        <c:axId val="2547042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375825135022094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702720"/>
        <c:crosses val="autoZero"/>
        <c:crossBetween val="between"/>
      </c:valAx>
      <c:spPr>
        <a:ln>
          <a:solidFill>
            <a:sysClr val="window" lastClr="FFFFFF">
              <a:lumMod val="85000"/>
            </a:sysClr>
          </a:solidFill>
        </a:ln>
      </c:spPr>
    </c:plotArea>
    <c:legend>
      <c:legendPos val="r"/>
      <c:layout>
        <c:manualLayout>
          <c:xMode val="edge"/>
          <c:yMode val="edge"/>
          <c:x val="0.85406091190384381"/>
          <c:y val="0.26786544640648785"/>
          <c:w val="0.10499699366733914"/>
          <c:h val="0.1053604089198852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7.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2.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5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57.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64.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1.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7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 شكل رقم</oddFooter>
  </headerFooter>
  <drawing r:id="rId2"/>
</chartsheet>
</file>

<file path=xl/chartsheets/sheet10.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(10) شكل رقم</oddFooter>
  </headerFooter>
  <drawing r:id="rId2"/>
</chartsheet>
</file>

<file path=xl/chartsheets/sheet1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(11) شكل رقم</oddFooter>
  </headerFooter>
  <drawing r:id="rId2"/>
</chartsheet>
</file>

<file path=xl/chartsheets/sheet1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(12) شكل رقم</oddFooter>
  </headerFooter>
  <drawing r:id="rId2"/>
</chartsheet>
</file>

<file path=xl/chartsheets/sheet1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(13) شكل رقم</oddFooter>
  </headerFooter>
  <drawing r:id="rId2"/>
</chartsheet>
</file>

<file path=xl/chartsheets/sheet14.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(14) شكل رقم</oddFooter>
  </headerFooter>
  <drawing r:id="rId2"/>
</chartsheet>
</file>

<file path=xl/chartsheets/sheet1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(15) شكل رقم</oddFooter>
  </headerFooter>
  <drawing r:id="rId2"/>
</chartsheet>
</file>

<file path=xl/chartsheets/sheet16.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(16) شكل رقم</oddFooter>
  </headerFooter>
  <drawing r:id="rId2"/>
</chartsheet>
</file>

<file path=xl/chartsheets/sheet17.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(17) شكل رقم</oddFooter>
  </headerFooter>
  <drawing r:id="rId2"/>
</chartsheet>
</file>

<file path=xl/chartsheets/sheet18.xml><?xml version="1.0" encoding="utf-8"?>
<chartsheet xmlns="http://schemas.openxmlformats.org/spreadsheetml/2006/main" xmlns:r="http://schemas.openxmlformats.org/officeDocument/2006/relationships">
  <sheetPr/>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(18)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(2) شكل رقم</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(3) شكل رقم</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(4) شكل رقم</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(5) شكل رقم</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(6) شكل رقم</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(7) شكل رقم</oddFooter>
  </headerFooter>
  <drawing r:id="rId2"/>
</chartsheet>
</file>

<file path=xl/chartsheets/sheet8.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(8) شكل رقم</oddFooter>
  </headerFooter>
  <drawing r:id="rId2"/>
</chartsheet>
</file>

<file path=xl/chartsheets/sheet9.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(9)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5.xml"/></Relationships>
</file>

<file path=xl/drawings/_rels/drawing1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6.xml"/></Relationships>
</file>

<file path=xl/drawings/_rels/drawing1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7.xml"/></Relationships>
</file>

<file path=xl/drawings/_rels/drawing1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8.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9.xml"/></Relationships>
</file>

<file path=xl/drawings/_rels/drawing1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0.xml"/></Relationships>
</file>

<file path=xl/drawings/_rels/drawing1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1.xml"/></Relationships>
</file>

<file path=xl/drawings/_rels/drawing17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8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jpeg"/><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7.png"/></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59.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6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7.xml.rels><?xml version="1.0" encoding="UTF-8" standalone="yes"?>
<Relationships xmlns="http://schemas.openxmlformats.org/package/2006/relationships"><Relationship Id="rId1" Type="http://schemas.openxmlformats.org/officeDocument/2006/relationships/image" Target="../media/image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png"/></Relationships>
</file>

<file path=xl/drawings/_rels/drawing6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7.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png"/></Relationships>
</file>

<file path=xl/drawings/_rels/drawing7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3.xml.rels><?xml version="1.0" encoding="UTF-8" standalone="yes"?>
<Relationships xmlns="http://schemas.openxmlformats.org/package/2006/relationships"><Relationship Id="rId1" Type="http://schemas.openxmlformats.org/officeDocument/2006/relationships/image" Target="../media/image7.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1" Type="http://schemas.openxmlformats.org/officeDocument/2006/relationships/image" Target="../media/image7.png"/></Relationships>
</file>

<file path=xl/drawings/_rels/drawing79.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1.xml.rels><?xml version="1.0" encoding="UTF-8" standalone="yes"?>
<Relationships xmlns="http://schemas.openxmlformats.org/package/2006/relationships"><Relationship Id="rId1" Type="http://schemas.openxmlformats.org/officeDocument/2006/relationships/image" Target="../media/image7.png"/></Relationships>
</file>

<file path=xl/drawings/_rels/drawing82.xml.rels><?xml version="1.0" encoding="UTF-8" standalone="yes"?>
<Relationships xmlns="http://schemas.openxmlformats.org/package/2006/relationships"><Relationship Id="rId1" Type="http://schemas.openxmlformats.org/officeDocument/2006/relationships/image" Target="../media/image7.png"/></Relationships>
</file>

<file path=xl/drawings/_rels/drawing8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1" Type="http://schemas.openxmlformats.org/officeDocument/2006/relationships/image" Target="../media/image7.png"/></Relationships>
</file>

<file path=xl/drawings/_rels/drawing85.xml.rels><?xml version="1.0" encoding="UTF-8" standalone="yes"?>
<Relationships xmlns="http://schemas.openxmlformats.org/package/2006/relationships"><Relationship Id="rId1" Type="http://schemas.openxmlformats.org/officeDocument/2006/relationships/image" Target="../media/image7.png"/></Relationships>
</file>

<file path=xl/drawings/_rels/drawing86.xml.rels><?xml version="1.0" encoding="UTF-8" standalone="yes"?>
<Relationships xmlns="http://schemas.openxmlformats.org/package/2006/relationships"><Relationship Id="rId1" Type="http://schemas.openxmlformats.org/officeDocument/2006/relationships/image" Target="../media/image7.png"/></Relationships>
</file>

<file path=xl/drawings/_rels/drawing8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88.xml.rels><?xml version="1.0" encoding="UTF-8" standalone="yes"?>
<Relationships xmlns="http://schemas.openxmlformats.org/package/2006/relationships"><Relationship Id="rId1" Type="http://schemas.openxmlformats.org/officeDocument/2006/relationships/image" Target="../media/image7.png"/></Relationships>
</file>

<file path=xl/drawings/_rels/drawing89.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xml"/></Relationships>
</file>

<file path=xl/drawings/_rels/drawing90.xml.rels><?xml version="1.0" encoding="UTF-8" standalone="yes"?>
<Relationships xmlns="http://schemas.openxmlformats.org/package/2006/relationships"><Relationship Id="rId1" Type="http://schemas.openxmlformats.org/officeDocument/2006/relationships/image" Target="../media/image7.png"/></Relationships>
</file>

<file path=xl/drawings/_rels/drawing91.xml.rels><?xml version="1.0" encoding="UTF-8" standalone="yes"?>
<Relationships xmlns="http://schemas.openxmlformats.org/package/2006/relationships"><Relationship Id="rId1" Type="http://schemas.openxmlformats.org/officeDocument/2006/relationships/image" Target="../media/image7.png"/></Relationships>
</file>

<file path=xl/drawings/_rels/drawing92.xml.rels><?xml version="1.0" encoding="UTF-8" standalone="yes"?>
<Relationships xmlns="http://schemas.openxmlformats.org/package/2006/relationships"><Relationship Id="rId1" Type="http://schemas.openxmlformats.org/officeDocument/2006/relationships/image" Target="../media/image7.png"/></Relationships>
</file>

<file path=xl/drawings/_rels/drawing93.xml.rels><?xml version="1.0" encoding="UTF-8" standalone="yes"?>
<Relationships xmlns="http://schemas.openxmlformats.org/package/2006/relationships"><Relationship Id="rId1" Type="http://schemas.openxmlformats.org/officeDocument/2006/relationships/image" Target="../media/image7.png"/></Relationships>
</file>

<file path=xl/drawings/_rels/drawing94.xml.rels><?xml version="1.0" encoding="UTF-8" standalone="yes"?>
<Relationships xmlns="http://schemas.openxmlformats.org/package/2006/relationships"><Relationship Id="rId1" Type="http://schemas.openxmlformats.org/officeDocument/2006/relationships/image" Target="../media/image7.png"/></Relationships>
</file>

<file path=xl/drawings/_rels/drawing95.xml.rels><?xml version="1.0" encoding="UTF-8" standalone="yes"?>
<Relationships xmlns="http://schemas.openxmlformats.org/package/2006/relationships"><Relationship Id="rId1" Type="http://schemas.openxmlformats.org/officeDocument/2006/relationships/image" Target="../media/image7.png"/></Relationships>
</file>

<file path=xl/drawings/_rels/drawing9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7.xml.rels><?xml version="1.0" encoding="UTF-8" standalone="yes"?>
<Relationships xmlns="http://schemas.openxmlformats.org/package/2006/relationships"><Relationship Id="rId1" Type="http://schemas.openxmlformats.org/officeDocument/2006/relationships/image" Target="../media/image7.png"/></Relationships>
</file>

<file path=xl/drawings/_rels/drawing9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5</xdr:col>
      <xdr:colOff>36512</xdr:colOff>
      <xdr:row>18</xdr:row>
      <xdr:rowOff>232167</xdr:rowOff>
    </xdr:from>
    <xdr:to>
      <xdr:col>8</xdr:col>
      <xdr:colOff>114314</xdr:colOff>
      <xdr:row>19</xdr:row>
      <xdr:rowOff>314430</xdr:rowOff>
    </xdr:to>
    <xdr:sp macro="" textlink="">
      <xdr:nvSpPr>
        <xdr:cNvPr id="5" name="TextBox 4">
          <a:extLst>
            <a:ext uri="{FF2B5EF4-FFF2-40B4-BE49-F238E27FC236}">
              <a16:creationId xmlns:a16="http://schemas.microsoft.com/office/drawing/2014/main" xmlns="" id="{8409B91F-220E-435A-864E-5ABDDAD90529}"/>
            </a:ext>
          </a:extLst>
        </xdr:cNvPr>
        <xdr:cNvSpPr txBox="1"/>
      </xdr:nvSpPr>
      <xdr:spPr>
        <a:xfrm>
          <a:off x="10008692186" y="3184917"/>
          <a:ext cx="2125677" cy="495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مسح</a:t>
          </a:r>
        </a:p>
      </xdr:txBody>
    </xdr:sp>
    <xdr:clientData/>
  </xdr:twoCellAnchor>
  <xdr:twoCellAnchor>
    <xdr:from>
      <xdr:col>5</xdr:col>
      <xdr:colOff>36512</xdr:colOff>
      <xdr:row>19</xdr:row>
      <xdr:rowOff>192787</xdr:rowOff>
    </xdr:from>
    <xdr:to>
      <xdr:col>8</xdr:col>
      <xdr:colOff>114314</xdr:colOff>
      <xdr:row>20</xdr:row>
      <xdr:rowOff>609462</xdr:rowOff>
    </xdr:to>
    <xdr:sp macro="" textlink="">
      <xdr:nvSpPr>
        <xdr:cNvPr id="6" name="TextBox 5">
          <a:extLst>
            <a:ext uri="{FF2B5EF4-FFF2-40B4-BE49-F238E27FC236}">
              <a16:creationId xmlns:a16="http://schemas.microsoft.com/office/drawing/2014/main" xmlns="" id="{4179EB4C-5329-4CFA-B0D2-A513850155A6}"/>
            </a:ext>
          </a:extLst>
        </xdr:cNvPr>
        <xdr:cNvSpPr txBox="1"/>
      </xdr:nvSpPr>
      <xdr:spPr>
        <a:xfrm>
          <a:off x="10008692186" y="3558287"/>
          <a:ext cx="2125677" cy="90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القـــــــــوى</a:t>
          </a:r>
        </a:p>
      </xdr:txBody>
    </xdr:sp>
    <xdr:clientData/>
  </xdr:twoCellAnchor>
  <xdr:twoCellAnchor>
    <xdr:from>
      <xdr:col>5</xdr:col>
      <xdr:colOff>36512</xdr:colOff>
      <xdr:row>21</xdr:row>
      <xdr:rowOff>114677</xdr:rowOff>
    </xdr:from>
    <xdr:to>
      <xdr:col>8</xdr:col>
      <xdr:colOff>114314</xdr:colOff>
      <xdr:row>21</xdr:row>
      <xdr:rowOff>577511</xdr:rowOff>
    </xdr:to>
    <xdr:sp macro="" textlink="">
      <xdr:nvSpPr>
        <xdr:cNvPr id="7" name="TextBox 6">
          <a:extLst>
            <a:ext uri="{FF2B5EF4-FFF2-40B4-BE49-F238E27FC236}">
              <a16:creationId xmlns:a16="http://schemas.microsoft.com/office/drawing/2014/main" xmlns="" id="{830EAF9D-15B4-4525-9C57-BC63E30EBF1E}"/>
            </a:ext>
          </a:extLst>
        </xdr:cNvPr>
        <xdr:cNvSpPr txBox="1"/>
      </xdr:nvSpPr>
      <xdr:spPr>
        <a:xfrm>
          <a:off x="151463375" y="5348347"/>
          <a:ext cx="2159000" cy="446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بالعينة</a:t>
          </a:r>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5</xdr:col>
      <xdr:colOff>36512</xdr:colOff>
      <xdr:row>20</xdr:row>
      <xdr:rowOff>375347</xdr:rowOff>
    </xdr:from>
    <xdr:to>
      <xdr:col>8</xdr:col>
      <xdr:colOff>114314</xdr:colOff>
      <xdr:row>21</xdr:row>
      <xdr:rowOff>150448</xdr:rowOff>
    </xdr:to>
    <xdr:sp macro="" textlink="">
      <xdr:nvSpPr>
        <xdr:cNvPr id="8" name="TextBox 7">
          <a:extLst>
            <a:ext uri="{FF2B5EF4-FFF2-40B4-BE49-F238E27FC236}">
              <a16:creationId xmlns:a16="http://schemas.microsoft.com/office/drawing/2014/main" xmlns="" id="{B482DC8A-1BB6-43F4-9E23-6FCA519B131E}"/>
            </a:ext>
          </a:extLst>
        </xdr:cNvPr>
        <xdr:cNvSpPr txBox="1"/>
      </xdr:nvSpPr>
      <xdr:spPr>
        <a:xfrm>
          <a:off x="10008692186" y="4232972"/>
          <a:ext cx="2125677" cy="711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العاملة</a:t>
          </a: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1</xdr:col>
      <xdr:colOff>167639</xdr:colOff>
      <xdr:row>19</xdr:row>
      <xdr:rowOff>121667</xdr:rowOff>
    </xdr:from>
    <xdr:to>
      <xdr:col>4</xdr:col>
      <xdr:colOff>486110</xdr:colOff>
      <xdr:row>20</xdr:row>
      <xdr:rowOff>535373</xdr:rowOff>
    </xdr:to>
    <xdr:sp macro="" textlink="">
      <xdr:nvSpPr>
        <xdr:cNvPr id="10" name="TextBox 9">
          <a:extLst>
            <a:ext uri="{FF2B5EF4-FFF2-40B4-BE49-F238E27FC236}">
              <a16:creationId xmlns:a16="http://schemas.microsoft.com/office/drawing/2014/main" xmlns="" id="{04FD6449-E27A-439F-986D-1F21DFDD70A4}"/>
            </a:ext>
          </a:extLst>
        </xdr:cNvPr>
        <xdr:cNvSpPr txBox="1"/>
      </xdr:nvSpPr>
      <xdr:spPr>
        <a:xfrm>
          <a:off x="10010955640" y="3487167"/>
          <a:ext cx="2080596" cy="90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LABOR</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0</xdr:col>
      <xdr:colOff>606108</xdr:colOff>
      <xdr:row>21</xdr:row>
      <xdr:rowOff>149284</xdr:rowOff>
    </xdr:from>
    <xdr:to>
      <xdr:col>4</xdr:col>
      <xdr:colOff>486065</xdr:colOff>
      <xdr:row>21</xdr:row>
      <xdr:rowOff>570565</xdr:rowOff>
    </xdr:to>
    <xdr:sp macro="" textlink="">
      <xdr:nvSpPr>
        <xdr:cNvPr id="11" name="TextBox 10">
          <a:extLst>
            <a:ext uri="{FF2B5EF4-FFF2-40B4-BE49-F238E27FC236}">
              <a16:creationId xmlns:a16="http://schemas.microsoft.com/office/drawing/2014/main" xmlns="" id="{0BFE9264-9A5D-4AFD-8C5E-03371C142060}"/>
            </a:ext>
          </a:extLst>
        </xdr:cNvPr>
        <xdr:cNvSpPr txBox="1"/>
      </xdr:nvSpPr>
      <xdr:spPr>
        <a:xfrm>
          <a:off x="147815322" y="4943534"/>
          <a:ext cx="2235178" cy="428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lnSpc>
              <a:spcPts val="2900"/>
            </a:lnSpc>
          </a:pPr>
          <a:r>
            <a:rPr lang="en-US" sz="20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SAMPLE SURVEY</a:t>
          </a:r>
        </a:p>
      </xdr:txBody>
    </xdr:sp>
    <xdr:clientData/>
  </xdr:twoCellAnchor>
  <xdr:twoCellAnchor>
    <xdr:from>
      <xdr:col>1</xdr:col>
      <xdr:colOff>167639</xdr:colOff>
      <xdr:row>20</xdr:row>
      <xdr:rowOff>262630</xdr:rowOff>
    </xdr:from>
    <xdr:to>
      <xdr:col>4</xdr:col>
      <xdr:colOff>486110</xdr:colOff>
      <xdr:row>21</xdr:row>
      <xdr:rowOff>98462</xdr:rowOff>
    </xdr:to>
    <xdr:sp macro="" textlink="">
      <xdr:nvSpPr>
        <xdr:cNvPr id="12" name="TextBox 11">
          <a:extLst>
            <a:ext uri="{FF2B5EF4-FFF2-40B4-BE49-F238E27FC236}">
              <a16:creationId xmlns:a16="http://schemas.microsoft.com/office/drawing/2014/main" xmlns="" id="{A2A32438-B2C6-4CB3-BCA0-C2EF706D993F}"/>
            </a:ext>
          </a:extLst>
        </xdr:cNvPr>
        <xdr:cNvSpPr txBox="1"/>
      </xdr:nvSpPr>
      <xdr:spPr>
        <a:xfrm>
          <a:off x="10010955640" y="4120255"/>
          <a:ext cx="2080596" cy="772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FORCE</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editAs="oneCell">
    <xdr:from>
      <xdr:col>2</xdr:col>
      <xdr:colOff>586740</xdr:colOff>
      <xdr:row>7</xdr:row>
      <xdr:rowOff>160020</xdr:rowOff>
    </xdr:from>
    <xdr:to>
      <xdr:col>6</xdr:col>
      <xdr:colOff>312420</xdr:colOff>
      <xdr:row>16</xdr:row>
      <xdr:rowOff>7620</xdr:rowOff>
    </xdr:to>
    <xdr:pic>
      <xdr:nvPicPr>
        <xdr:cNvPr id="13128783" name="Picture 1">
          <a:extLst>
            <a:ext uri="{FF2B5EF4-FFF2-40B4-BE49-F238E27FC236}">
              <a16:creationId xmlns:a16="http://schemas.microsoft.com/office/drawing/2014/main" xmlns="" id="{62A541BA-8424-4713-8784-37758E234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46660" y="1333500"/>
          <a:ext cx="216408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594360</xdr:colOff>
      <xdr:row>13</xdr:row>
      <xdr:rowOff>83820</xdr:rowOff>
    </xdr:from>
    <xdr:to>
      <xdr:col>9</xdr:col>
      <xdr:colOff>91440</xdr:colOff>
      <xdr:row>34</xdr:row>
      <xdr:rowOff>68580</xdr:rowOff>
    </xdr:to>
    <xdr:graphicFrame macro="">
      <xdr:nvGraphicFramePr>
        <xdr:cNvPr id="1830740" name="Chart 2">
          <a:extLst>
            <a:ext uri="{FF2B5EF4-FFF2-40B4-BE49-F238E27FC236}">
              <a16:creationId xmlns:a16="http://schemas.microsoft.com/office/drawing/2014/main" xmlns="" id="{ED3A5D51-876D-4576-B3BF-025505F7F9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798195</xdr:colOff>
      <xdr:row>0</xdr:row>
      <xdr:rowOff>68580</xdr:rowOff>
    </xdr:from>
    <xdr:to>
      <xdr:col>10</xdr:col>
      <xdr:colOff>1537335</xdr:colOff>
      <xdr:row>3</xdr:row>
      <xdr:rowOff>106680</xdr:rowOff>
    </xdr:to>
    <xdr:pic>
      <xdr:nvPicPr>
        <xdr:cNvPr id="1830741" name="Picture 3">
          <a:extLst>
            <a:ext uri="{FF2B5EF4-FFF2-40B4-BE49-F238E27FC236}">
              <a16:creationId xmlns:a16="http://schemas.microsoft.com/office/drawing/2014/main" xmlns="" id="{3E456038-BDA5-4708-B33A-24F43C98A9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6279340" y="68580"/>
          <a:ext cx="7391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9</xdr:col>
      <xdr:colOff>1310640</xdr:colOff>
      <xdr:row>0</xdr:row>
      <xdr:rowOff>53340</xdr:rowOff>
    </xdr:from>
    <xdr:to>
      <xdr:col>10</xdr:col>
      <xdr:colOff>0</xdr:colOff>
      <xdr:row>2</xdr:row>
      <xdr:rowOff>236220</xdr:rowOff>
    </xdr:to>
    <xdr:pic>
      <xdr:nvPicPr>
        <xdr:cNvPr id="13217801" name="Picture 2">
          <a:extLst>
            <a:ext uri="{FF2B5EF4-FFF2-40B4-BE49-F238E27FC236}">
              <a16:creationId xmlns:a16="http://schemas.microsoft.com/office/drawing/2014/main" xmlns="" id="{2D8C9680-854D-4343-8CB6-C57912EDF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9</xdr:col>
      <xdr:colOff>1303020</xdr:colOff>
      <xdr:row>0</xdr:row>
      <xdr:rowOff>53340</xdr:rowOff>
    </xdr:from>
    <xdr:to>
      <xdr:col>9</xdr:col>
      <xdr:colOff>2042160</xdr:colOff>
      <xdr:row>2</xdr:row>
      <xdr:rowOff>236220</xdr:rowOff>
    </xdr:to>
    <xdr:pic>
      <xdr:nvPicPr>
        <xdr:cNvPr id="13218825" name="Picture 2">
          <a:extLst>
            <a:ext uri="{FF2B5EF4-FFF2-40B4-BE49-F238E27FC236}">
              <a16:creationId xmlns:a16="http://schemas.microsoft.com/office/drawing/2014/main" xmlns="" id="{03DF51AB-FE59-4779-B848-9EED871FE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9</xdr:col>
      <xdr:colOff>1623060</xdr:colOff>
      <xdr:row>0</xdr:row>
      <xdr:rowOff>53340</xdr:rowOff>
    </xdr:from>
    <xdr:to>
      <xdr:col>9</xdr:col>
      <xdr:colOff>2369820</xdr:colOff>
      <xdr:row>2</xdr:row>
      <xdr:rowOff>236220</xdr:rowOff>
    </xdr:to>
    <xdr:pic>
      <xdr:nvPicPr>
        <xdr:cNvPr id="13219849" name="Picture 2">
          <a:extLst>
            <a:ext uri="{FF2B5EF4-FFF2-40B4-BE49-F238E27FC236}">
              <a16:creationId xmlns:a16="http://schemas.microsoft.com/office/drawing/2014/main" xmlns="" id="{4B06EFE1-3D2B-4EE2-850A-8E5F4F09AF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9</xdr:col>
      <xdr:colOff>1645920</xdr:colOff>
      <xdr:row>0</xdr:row>
      <xdr:rowOff>53340</xdr:rowOff>
    </xdr:from>
    <xdr:to>
      <xdr:col>10</xdr:col>
      <xdr:colOff>3810</xdr:colOff>
      <xdr:row>2</xdr:row>
      <xdr:rowOff>228600</xdr:rowOff>
    </xdr:to>
    <xdr:pic>
      <xdr:nvPicPr>
        <xdr:cNvPr id="13220873" name="Picture 2">
          <a:extLst>
            <a:ext uri="{FF2B5EF4-FFF2-40B4-BE49-F238E27FC236}">
              <a16:creationId xmlns:a16="http://schemas.microsoft.com/office/drawing/2014/main" xmlns="" id="{1A08689D-9B2F-4A48-A060-72EB199CA2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9</xdr:col>
      <xdr:colOff>1645920</xdr:colOff>
      <xdr:row>0</xdr:row>
      <xdr:rowOff>53340</xdr:rowOff>
    </xdr:from>
    <xdr:to>
      <xdr:col>10</xdr:col>
      <xdr:colOff>3810</xdr:colOff>
      <xdr:row>2</xdr:row>
      <xdr:rowOff>228600</xdr:rowOff>
    </xdr:to>
    <xdr:pic>
      <xdr:nvPicPr>
        <xdr:cNvPr id="13221897" name="Picture 2">
          <a:extLst>
            <a:ext uri="{FF2B5EF4-FFF2-40B4-BE49-F238E27FC236}">
              <a16:creationId xmlns:a16="http://schemas.microsoft.com/office/drawing/2014/main" xmlns="" id="{339B47D0-5A6B-4B77-AF1C-06C850F9A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13</xdr:col>
      <xdr:colOff>1303020</xdr:colOff>
      <xdr:row>0</xdr:row>
      <xdr:rowOff>53340</xdr:rowOff>
    </xdr:from>
    <xdr:to>
      <xdr:col>13</xdr:col>
      <xdr:colOff>2042160</xdr:colOff>
      <xdr:row>2</xdr:row>
      <xdr:rowOff>228600</xdr:rowOff>
    </xdr:to>
    <xdr:pic>
      <xdr:nvPicPr>
        <xdr:cNvPr id="13222921" name="Picture 2">
          <a:extLst>
            <a:ext uri="{FF2B5EF4-FFF2-40B4-BE49-F238E27FC236}">
              <a16:creationId xmlns:a16="http://schemas.microsoft.com/office/drawing/2014/main" xmlns="" id="{9C5E582D-EB49-4E55-AA34-8846201F70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99708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13</xdr:col>
      <xdr:colOff>1303020</xdr:colOff>
      <xdr:row>0</xdr:row>
      <xdr:rowOff>53340</xdr:rowOff>
    </xdr:from>
    <xdr:to>
      <xdr:col>13</xdr:col>
      <xdr:colOff>2042160</xdr:colOff>
      <xdr:row>2</xdr:row>
      <xdr:rowOff>236220</xdr:rowOff>
    </xdr:to>
    <xdr:pic>
      <xdr:nvPicPr>
        <xdr:cNvPr id="13223945" name="Picture 2">
          <a:extLst>
            <a:ext uri="{FF2B5EF4-FFF2-40B4-BE49-F238E27FC236}">
              <a16:creationId xmlns:a16="http://schemas.microsoft.com/office/drawing/2014/main" xmlns="" id="{0D54ECCF-1FB9-4723-9B7F-C481C8F7A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997080" y="5334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13</xdr:col>
      <xdr:colOff>1272540</xdr:colOff>
      <xdr:row>0</xdr:row>
      <xdr:rowOff>53340</xdr:rowOff>
    </xdr:from>
    <xdr:to>
      <xdr:col>13</xdr:col>
      <xdr:colOff>2011680</xdr:colOff>
      <xdr:row>2</xdr:row>
      <xdr:rowOff>228600</xdr:rowOff>
    </xdr:to>
    <xdr:pic>
      <xdr:nvPicPr>
        <xdr:cNvPr id="13224969" name="Picture 2">
          <a:extLst>
            <a:ext uri="{FF2B5EF4-FFF2-40B4-BE49-F238E27FC236}">
              <a16:creationId xmlns:a16="http://schemas.microsoft.com/office/drawing/2014/main" xmlns="" id="{D93BC83C-289F-4873-8F99-DD639DB568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02756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9</xdr:col>
      <xdr:colOff>1851660</xdr:colOff>
      <xdr:row>0</xdr:row>
      <xdr:rowOff>53340</xdr:rowOff>
    </xdr:from>
    <xdr:to>
      <xdr:col>9</xdr:col>
      <xdr:colOff>2581275</xdr:colOff>
      <xdr:row>2</xdr:row>
      <xdr:rowOff>228600</xdr:rowOff>
    </xdr:to>
    <xdr:pic>
      <xdr:nvPicPr>
        <xdr:cNvPr id="13225993" name="Picture 2">
          <a:extLst>
            <a:ext uri="{FF2B5EF4-FFF2-40B4-BE49-F238E27FC236}">
              <a16:creationId xmlns:a16="http://schemas.microsoft.com/office/drawing/2014/main" xmlns="" id="{0F4F771D-CD7A-4AD1-AC88-AE1C9CA7B3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9</xdr:col>
      <xdr:colOff>1821180</xdr:colOff>
      <xdr:row>0</xdr:row>
      <xdr:rowOff>45720</xdr:rowOff>
    </xdr:from>
    <xdr:to>
      <xdr:col>9</xdr:col>
      <xdr:colOff>2560320</xdr:colOff>
      <xdr:row>2</xdr:row>
      <xdr:rowOff>236220</xdr:rowOff>
    </xdr:to>
    <xdr:pic>
      <xdr:nvPicPr>
        <xdr:cNvPr id="13227017" name="Picture 2">
          <a:extLst>
            <a:ext uri="{FF2B5EF4-FFF2-40B4-BE49-F238E27FC236}">
              <a16:creationId xmlns:a16="http://schemas.microsoft.com/office/drawing/2014/main" xmlns="" id="{87C040AF-0AA8-421C-9B80-90937DD0E5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457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1120140</xdr:colOff>
      <xdr:row>44</xdr:row>
      <xdr:rowOff>45720</xdr:rowOff>
    </xdr:to>
    <xdr:graphicFrame macro="">
      <xdr:nvGraphicFramePr>
        <xdr:cNvPr id="1831770" name="Chart 2">
          <a:extLst>
            <a:ext uri="{FF2B5EF4-FFF2-40B4-BE49-F238E27FC236}">
              <a16:creationId xmlns:a16="http://schemas.microsoft.com/office/drawing/2014/main" xmlns="" id="{056CFCC3-EA53-468F-8862-61A90919A8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451485</xdr:colOff>
      <xdr:row>0</xdr:row>
      <xdr:rowOff>83820</xdr:rowOff>
    </xdr:from>
    <xdr:to>
      <xdr:col>7</xdr:col>
      <xdr:colOff>1190625</xdr:colOff>
      <xdr:row>2</xdr:row>
      <xdr:rowOff>121920</xdr:rowOff>
    </xdr:to>
    <xdr:pic>
      <xdr:nvPicPr>
        <xdr:cNvPr id="1831771" name="Picture 3">
          <a:extLst>
            <a:ext uri="{FF2B5EF4-FFF2-40B4-BE49-F238E27FC236}">
              <a16:creationId xmlns:a16="http://schemas.microsoft.com/office/drawing/2014/main" xmlns="" id="{EA576F50-2CE7-43CB-9ADA-8657CB78B1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8550100" y="8382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9</xdr:col>
      <xdr:colOff>1851660</xdr:colOff>
      <xdr:row>0</xdr:row>
      <xdr:rowOff>53340</xdr:rowOff>
    </xdr:from>
    <xdr:to>
      <xdr:col>9</xdr:col>
      <xdr:colOff>2581275</xdr:colOff>
      <xdr:row>2</xdr:row>
      <xdr:rowOff>228600</xdr:rowOff>
    </xdr:to>
    <xdr:pic>
      <xdr:nvPicPr>
        <xdr:cNvPr id="13228041" name="Picture 2">
          <a:extLst>
            <a:ext uri="{FF2B5EF4-FFF2-40B4-BE49-F238E27FC236}">
              <a16:creationId xmlns:a16="http://schemas.microsoft.com/office/drawing/2014/main" xmlns="" id="{F583AA46-D3A0-4D69-84E5-C3171C4901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9</xdr:col>
      <xdr:colOff>1615440</xdr:colOff>
      <xdr:row>0</xdr:row>
      <xdr:rowOff>53340</xdr:rowOff>
    </xdr:from>
    <xdr:to>
      <xdr:col>9</xdr:col>
      <xdr:colOff>2354580</xdr:colOff>
      <xdr:row>2</xdr:row>
      <xdr:rowOff>228600</xdr:rowOff>
    </xdr:to>
    <xdr:pic>
      <xdr:nvPicPr>
        <xdr:cNvPr id="13229065" name="Picture 2">
          <a:extLst>
            <a:ext uri="{FF2B5EF4-FFF2-40B4-BE49-F238E27FC236}">
              <a16:creationId xmlns:a16="http://schemas.microsoft.com/office/drawing/2014/main" xmlns="" id="{56C9750B-CC6E-47C9-AFF8-2A16AB0D5F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9</xdr:col>
      <xdr:colOff>1645920</xdr:colOff>
      <xdr:row>0</xdr:row>
      <xdr:rowOff>53340</xdr:rowOff>
    </xdr:from>
    <xdr:to>
      <xdr:col>10</xdr:col>
      <xdr:colOff>3810</xdr:colOff>
      <xdr:row>2</xdr:row>
      <xdr:rowOff>228600</xdr:rowOff>
    </xdr:to>
    <xdr:pic>
      <xdr:nvPicPr>
        <xdr:cNvPr id="13230089" name="Picture 2">
          <a:extLst>
            <a:ext uri="{FF2B5EF4-FFF2-40B4-BE49-F238E27FC236}">
              <a16:creationId xmlns:a16="http://schemas.microsoft.com/office/drawing/2014/main" xmlns="" id="{EB9AA9D1-1430-46CE-8694-BBA7B6CB1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9</xdr:col>
      <xdr:colOff>1653540</xdr:colOff>
      <xdr:row>0</xdr:row>
      <xdr:rowOff>53340</xdr:rowOff>
    </xdr:from>
    <xdr:to>
      <xdr:col>10</xdr:col>
      <xdr:colOff>0</xdr:colOff>
      <xdr:row>2</xdr:row>
      <xdr:rowOff>228600</xdr:rowOff>
    </xdr:to>
    <xdr:pic>
      <xdr:nvPicPr>
        <xdr:cNvPr id="13231113" name="Picture 1">
          <a:extLst>
            <a:ext uri="{FF2B5EF4-FFF2-40B4-BE49-F238E27FC236}">
              <a16:creationId xmlns:a16="http://schemas.microsoft.com/office/drawing/2014/main" xmlns="" id="{A055B816-C8CE-4A14-84C0-D557C4B34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13</xdr:col>
      <xdr:colOff>1295400</xdr:colOff>
      <xdr:row>0</xdr:row>
      <xdr:rowOff>68580</xdr:rowOff>
    </xdr:from>
    <xdr:to>
      <xdr:col>13</xdr:col>
      <xdr:colOff>2034540</xdr:colOff>
      <xdr:row>2</xdr:row>
      <xdr:rowOff>236220</xdr:rowOff>
    </xdr:to>
    <xdr:pic>
      <xdr:nvPicPr>
        <xdr:cNvPr id="13232137" name="Picture 2">
          <a:extLst>
            <a:ext uri="{FF2B5EF4-FFF2-40B4-BE49-F238E27FC236}">
              <a16:creationId xmlns:a16="http://schemas.microsoft.com/office/drawing/2014/main" xmlns="" id="{715824F7-3E5A-4AFF-9771-089A5CDB30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00470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13</xdr:col>
      <xdr:colOff>1280160</xdr:colOff>
      <xdr:row>0</xdr:row>
      <xdr:rowOff>53340</xdr:rowOff>
    </xdr:from>
    <xdr:to>
      <xdr:col>13</xdr:col>
      <xdr:colOff>2026920</xdr:colOff>
      <xdr:row>2</xdr:row>
      <xdr:rowOff>228600</xdr:rowOff>
    </xdr:to>
    <xdr:pic>
      <xdr:nvPicPr>
        <xdr:cNvPr id="13233161" name="Picture 2">
          <a:extLst>
            <a:ext uri="{FF2B5EF4-FFF2-40B4-BE49-F238E27FC236}">
              <a16:creationId xmlns:a16="http://schemas.microsoft.com/office/drawing/2014/main" xmlns="" id="{86703CEE-EDA1-4309-B1AE-4EDD3392B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01232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13</xdr:col>
      <xdr:colOff>1310640</xdr:colOff>
      <xdr:row>0</xdr:row>
      <xdr:rowOff>53340</xdr:rowOff>
    </xdr:from>
    <xdr:to>
      <xdr:col>13</xdr:col>
      <xdr:colOff>2042160</xdr:colOff>
      <xdr:row>2</xdr:row>
      <xdr:rowOff>228600</xdr:rowOff>
    </xdr:to>
    <xdr:pic>
      <xdr:nvPicPr>
        <xdr:cNvPr id="704237" name="Picture 2">
          <a:extLst>
            <a:ext uri="{FF2B5EF4-FFF2-40B4-BE49-F238E27FC236}">
              <a16:creationId xmlns:a16="http://schemas.microsoft.com/office/drawing/2014/main" xmlns="" id="{3A481017-3454-47CB-84E0-13BD521351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997080" y="53340"/>
          <a:ext cx="73152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9</xdr:col>
      <xdr:colOff>1371600</xdr:colOff>
      <xdr:row>0</xdr:row>
      <xdr:rowOff>68580</xdr:rowOff>
    </xdr:from>
    <xdr:to>
      <xdr:col>9</xdr:col>
      <xdr:colOff>2118360</xdr:colOff>
      <xdr:row>2</xdr:row>
      <xdr:rowOff>236220</xdr:rowOff>
    </xdr:to>
    <xdr:pic>
      <xdr:nvPicPr>
        <xdr:cNvPr id="705261" name="Picture 2">
          <a:extLst>
            <a:ext uri="{FF2B5EF4-FFF2-40B4-BE49-F238E27FC236}">
              <a16:creationId xmlns:a16="http://schemas.microsoft.com/office/drawing/2014/main" xmlns="" id="{AE88E073-CFFA-4CC1-9876-35D91A9A8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9</xdr:col>
      <xdr:colOff>1363980</xdr:colOff>
      <xdr:row>0</xdr:row>
      <xdr:rowOff>53340</xdr:rowOff>
    </xdr:from>
    <xdr:to>
      <xdr:col>9</xdr:col>
      <xdr:colOff>2103120</xdr:colOff>
      <xdr:row>2</xdr:row>
      <xdr:rowOff>228600</xdr:rowOff>
    </xdr:to>
    <xdr:pic>
      <xdr:nvPicPr>
        <xdr:cNvPr id="706285" name="Picture 2">
          <a:extLst>
            <a:ext uri="{FF2B5EF4-FFF2-40B4-BE49-F238E27FC236}">
              <a16:creationId xmlns:a16="http://schemas.microsoft.com/office/drawing/2014/main" xmlns="" id="{963499F3-8F58-4774-B4B1-3B2526749D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9</xdr:col>
      <xdr:colOff>1371600</xdr:colOff>
      <xdr:row>0</xdr:row>
      <xdr:rowOff>68580</xdr:rowOff>
    </xdr:from>
    <xdr:to>
      <xdr:col>9</xdr:col>
      <xdr:colOff>2118360</xdr:colOff>
      <xdr:row>2</xdr:row>
      <xdr:rowOff>236220</xdr:rowOff>
    </xdr:to>
    <xdr:pic>
      <xdr:nvPicPr>
        <xdr:cNvPr id="707310" name="Picture 2">
          <a:extLst>
            <a:ext uri="{FF2B5EF4-FFF2-40B4-BE49-F238E27FC236}">
              <a16:creationId xmlns:a16="http://schemas.microsoft.com/office/drawing/2014/main" xmlns="" id="{1817F9B7-AA93-40DF-B34F-48DD2CFAC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114300</xdr:colOff>
      <xdr:row>18</xdr:row>
      <xdr:rowOff>99060</xdr:rowOff>
    </xdr:from>
    <xdr:to>
      <xdr:col>7</xdr:col>
      <xdr:colOff>1120140</xdr:colOff>
      <xdr:row>44</xdr:row>
      <xdr:rowOff>99060</xdr:rowOff>
    </xdr:to>
    <xdr:graphicFrame macro="">
      <xdr:nvGraphicFramePr>
        <xdr:cNvPr id="13135899" name="Chart 3">
          <a:extLst>
            <a:ext uri="{FF2B5EF4-FFF2-40B4-BE49-F238E27FC236}">
              <a16:creationId xmlns:a16="http://schemas.microsoft.com/office/drawing/2014/main" xmlns="" id="{A83B77E1-94DA-4365-A28F-AB8C8D17F5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411480</xdr:colOff>
      <xdr:row>0</xdr:row>
      <xdr:rowOff>121920</xdr:rowOff>
    </xdr:from>
    <xdr:to>
      <xdr:col>7</xdr:col>
      <xdr:colOff>1158240</xdr:colOff>
      <xdr:row>2</xdr:row>
      <xdr:rowOff>160020</xdr:rowOff>
    </xdr:to>
    <xdr:pic>
      <xdr:nvPicPr>
        <xdr:cNvPr id="13135901" name="Picture 4">
          <a:extLst>
            <a:ext uri="{FF2B5EF4-FFF2-40B4-BE49-F238E27FC236}">
              <a16:creationId xmlns:a16="http://schemas.microsoft.com/office/drawing/2014/main" xmlns="" id="{D4A07AC4-4662-4C62-AC45-610E70992D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8582485" y="12192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6</xdr:col>
      <xdr:colOff>1935480</xdr:colOff>
      <xdr:row>0</xdr:row>
      <xdr:rowOff>91440</xdr:rowOff>
    </xdr:from>
    <xdr:to>
      <xdr:col>6</xdr:col>
      <xdr:colOff>2682240</xdr:colOff>
      <xdr:row>2</xdr:row>
      <xdr:rowOff>76200</xdr:rowOff>
    </xdr:to>
    <xdr:pic>
      <xdr:nvPicPr>
        <xdr:cNvPr id="708334" name="Picture 2">
          <a:extLst>
            <a:ext uri="{FF2B5EF4-FFF2-40B4-BE49-F238E27FC236}">
              <a16:creationId xmlns:a16="http://schemas.microsoft.com/office/drawing/2014/main" xmlns="" id="{6323612A-F94E-4104-AEE8-AAB20B5A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3682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6</xdr:col>
      <xdr:colOff>1927860</xdr:colOff>
      <xdr:row>0</xdr:row>
      <xdr:rowOff>91440</xdr:rowOff>
    </xdr:from>
    <xdr:to>
      <xdr:col>6</xdr:col>
      <xdr:colOff>2674620</xdr:colOff>
      <xdr:row>2</xdr:row>
      <xdr:rowOff>7620</xdr:rowOff>
    </xdr:to>
    <xdr:pic>
      <xdr:nvPicPr>
        <xdr:cNvPr id="709358" name="Picture 2">
          <a:extLst>
            <a:ext uri="{FF2B5EF4-FFF2-40B4-BE49-F238E27FC236}">
              <a16:creationId xmlns:a16="http://schemas.microsoft.com/office/drawing/2014/main" xmlns="" id="{162E0BE8-AD63-4158-8D09-33605265E5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4444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6</xdr:col>
      <xdr:colOff>1988820</xdr:colOff>
      <xdr:row>0</xdr:row>
      <xdr:rowOff>68580</xdr:rowOff>
    </xdr:from>
    <xdr:to>
      <xdr:col>7</xdr:col>
      <xdr:colOff>3810</xdr:colOff>
      <xdr:row>2</xdr:row>
      <xdr:rowOff>38100</xdr:rowOff>
    </xdr:to>
    <xdr:pic>
      <xdr:nvPicPr>
        <xdr:cNvPr id="710382" name="Picture 2">
          <a:extLst>
            <a:ext uri="{FF2B5EF4-FFF2-40B4-BE49-F238E27FC236}">
              <a16:creationId xmlns:a16="http://schemas.microsoft.com/office/drawing/2014/main" xmlns="" id="{63118770-E998-465D-A379-0B2419A5F9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6</xdr:col>
      <xdr:colOff>2331720</xdr:colOff>
      <xdr:row>0</xdr:row>
      <xdr:rowOff>68580</xdr:rowOff>
    </xdr:from>
    <xdr:to>
      <xdr:col>7</xdr:col>
      <xdr:colOff>1905</xdr:colOff>
      <xdr:row>2</xdr:row>
      <xdr:rowOff>7620</xdr:rowOff>
    </xdr:to>
    <xdr:pic>
      <xdr:nvPicPr>
        <xdr:cNvPr id="711406" name="Picture 2">
          <a:extLst>
            <a:ext uri="{FF2B5EF4-FFF2-40B4-BE49-F238E27FC236}">
              <a16:creationId xmlns:a16="http://schemas.microsoft.com/office/drawing/2014/main" xmlns="" id="{66F83EFC-40C6-4E18-965B-257B2D5A4B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6858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6</xdr:col>
      <xdr:colOff>2339340</xdr:colOff>
      <xdr:row>0</xdr:row>
      <xdr:rowOff>91440</xdr:rowOff>
    </xdr:from>
    <xdr:to>
      <xdr:col>7</xdr:col>
      <xdr:colOff>0</xdr:colOff>
      <xdr:row>2</xdr:row>
      <xdr:rowOff>68580</xdr:rowOff>
    </xdr:to>
    <xdr:pic>
      <xdr:nvPicPr>
        <xdr:cNvPr id="712430" name="Picture 2">
          <a:extLst>
            <a:ext uri="{FF2B5EF4-FFF2-40B4-BE49-F238E27FC236}">
              <a16:creationId xmlns:a16="http://schemas.microsoft.com/office/drawing/2014/main" xmlns="" id="{F0097180-FD0C-4B15-B2EC-0309EA77F2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6</xdr:col>
      <xdr:colOff>2346960</xdr:colOff>
      <xdr:row>0</xdr:row>
      <xdr:rowOff>53340</xdr:rowOff>
    </xdr:from>
    <xdr:to>
      <xdr:col>6</xdr:col>
      <xdr:colOff>3065145</xdr:colOff>
      <xdr:row>2</xdr:row>
      <xdr:rowOff>68580</xdr:rowOff>
    </xdr:to>
    <xdr:pic>
      <xdr:nvPicPr>
        <xdr:cNvPr id="713454" name="Picture 2">
          <a:extLst>
            <a:ext uri="{FF2B5EF4-FFF2-40B4-BE49-F238E27FC236}">
              <a16:creationId xmlns:a16="http://schemas.microsoft.com/office/drawing/2014/main" xmlns="" id="{24D8FE9E-9208-4B0B-B944-EE8A739DF5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5334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11</xdr:col>
      <xdr:colOff>1813560</xdr:colOff>
      <xdr:row>0</xdr:row>
      <xdr:rowOff>68580</xdr:rowOff>
    </xdr:from>
    <xdr:to>
      <xdr:col>12</xdr:col>
      <xdr:colOff>0</xdr:colOff>
      <xdr:row>2</xdr:row>
      <xdr:rowOff>236220</xdr:rowOff>
    </xdr:to>
    <xdr:pic>
      <xdr:nvPicPr>
        <xdr:cNvPr id="714477" name="Picture 2">
          <a:extLst>
            <a:ext uri="{FF2B5EF4-FFF2-40B4-BE49-F238E27FC236}">
              <a16:creationId xmlns:a16="http://schemas.microsoft.com/office/drawing/2014/main" xmlns="" id="{3C693011-ACCB-4CF9-99F5-376C0D67AE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5156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11</xdr:col>
      <xdr:colOff>1813560</xdr:colOff>
      <xdr:row>0</xdr:row>
      <xdr:rowOff>68580</xdr:rowOff>
    </xdr:from>
    <xdr:to>
      <xdr:col>12</xdr:col>
      <xdr:colOff>0</xdr:colOff>
      <xdr:row>2</xdr:row>
      <xdr:rowOff>236220</xdr:rowOff>
    </xdr:to>
    <xdr:pic>
      <xdr:nvPicPr>
        <xdr:cNvPr id="1770963" name="Picture 2">
          <a:extLst>
            <a:ext uri="{FF2B5EF4-FFF2-40B4-BE49-F238E27FC236}">
              <a16:creationId xmlns:a16="http://schemas.microsoft.com/office/drawing/2014/main" xmlns="" id="{6F3B54C5-6A95-4E7A-9D0F-DBB9C2AEDD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5156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11</xdr:col>
      <xdr:colOff>1790700</xdr:colOff>
      <xdr:row>0</xdr:row>
      <xdr:rowOff>68580</xdr:rowOff>
    </xdr:from>
    <xdr:to>
      <xdr:col>12</xdr:col>
      <xdr:colOff>3810</xdr:colOff>
      <xdr:row>2</xdr:row>
      <xdr:rowOff>236220</xdr:rowOff>
    </xdr:to>
    <xdr:pic>
      <xdr:nvPicPr>
        <xdr:cNvPr id="1771989" name="Picture 2">
          <a:extLst>
            <a:ext uri="{FF2B5EF4-FFF2-40B4-BE49-F238E27FC236}">
              <a16:creationId xmlns:a16="http://schemas.microsoft.com/office/drawing/2014/main" xmlns="" id="{E514A0C3-54BE-43E6-8612-1AE57157BF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9</xdr:col>
      <xdr:colOff>2011680</xdr:colOff>
      <xdr:row>0</xdr:row>
      <xdr:rowOff>53340</xdr:rowOff>
    </xdr:from>
    <xdr:to>
      <xdr:col>9</xdr:col>
      <xdr:colOff>2712720</xdr:colOff>
      <xdr:row>2</xdr:row>
      <xdr:rowOff>228600</xdr:rowOff>
    </xdr:to>
    <xdr:pic>
      <xdr:nvPicPr>
        <xdr:cNvPr id="1773012" name="Picture 2">
          <a:extLst>
            <a:ext uri="{FF2B5EF4-FFF2-40B4-BE49-F238E27FC236}">
              <a16:creationId xmlns:a16="http://schemas.microsoft.com/office/drawing/2014/main" xmlns="" id="{6B136F1D-1B26-42DE-84A1-270E32C0B2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1366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1173480</xdr:colOff>
      <xdr:row>44</xdr:row>
      <xdr:rowOff>45720</xdr:rowOff>
    </xdr:to>
    <xdr:graphicFrame macro="">
      <xdr:nvGraphicFramePr>
        <xdr:cNvPr id="13137956" name="Chart 2">
          <a:extLst>
            <a:ext uri="{FF2B5EF4-FFF2-40B4-BE49-F238E27FC236}">
              <a16:creationId xmlns:a16="http://schemas.microsoft.com/office/drawing/2014/main" xmlns="" id="{C6890E4D-0365-4021-ACA3-8025040BD0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403860</xdr:colOff>
      <xdr:row>0</xdr:row>
      <xdr:rowOff>140970</xdr:rowOff>
    </xdr:from>
    <xdr:to>
      <xdr:col>7</xdr:col>
      <xdr:colOff>1143000</xdr:colOff>
      <xdr:row>2</xdr:row>
      <xdr:rowOff>186690</xdr:rowOff>
    </xdr:to>
    <xdr:pic>
      <xdr:nvPicPr>
        <xdr:cNvPr id="13137959" name="Picture 5">
          <a:extLst>
            <a:ext uri="{FF2B5EF4-FFF2-40B4-BE49-F238E27FC236}">
              <a16:creationId xmlns:a16="http://schemas.microsoft.com/office/drawing/2014/main" xmlns="" id="{2ECC1CE7-34DF-42DB-8E8D-AB082C3120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8597725" y="14097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9</xdr:col>
      <xdr:colOff>1988820</xdr:colOff>
      <xdr:row>0</xdr:row>
      <xdr:rowOff>53340</xdr:rowOff>
    </xdr:from>
    <xdr:to>
      <xdr:col>10</xdr:col>
      <xdr:colOff>3810</xdr:colOff>
      <xdr:row>2</xdr:row>
      <xdr:rowOff>228600</xdr:rowOff>
    </xdr:to>
    <xdr:pic>
      <xdr:nvPicPr>
        <xdr:cNvPr id="1774036" name="Picture 2">
          <a:extLst>
            <a:ext uri="{FF2B5EF4-FFF2-40B4-BE49-F238E27FC236}">
              <a16:creationId xmlns:a16="http://schemas.microsoft.com/office/drawing/2014/main" xmlns="" id="{80A93535-5429-409F-B801-F53333AD47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9</xdr:col>
      <xdr:colOff>1973580</xdr:colOff>
      <xdr:row>0</xdr:row>
      <xdr:rowOff>68580</xdr:rowOff>
    </xdr:from>
    <xdr:to>
      <xdr:col>9</xdr:col>
      <xdr:colOff>2710815</xdr:colOff>
      <xdr:row>2</xdr:row>
      <xdr:rowOff>236220</xdr:rowOff>
    </xdr:to>
    <xdr:pic>
      <xdr:nvPicPr>
        <xdr:cNvPr id="1775060" name="Picture 2">
          <a:extLst>
            <a:ext uri="{FF2B5EF4-FFF2-40B4-BE49-F238E27FC236}">
              <a16:creationId xmlns:a16="http://schemas.microsoft.com/office/drawing/2014/main" xmlns="" id="{92A5E302-556D-4958-992A-B95E93FCD5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9</xdr:col>
      <xdr:colOff>1615440</xdr:colOff>
      <xdr:row>0</xdr:row>
      <xdr:rowOff>53340</xdr:rowOff>
    </xdr:from>
    <xdr:to>
      <xdr:col>10</xdr:col>
      <xdr:colOff>0</xdr:colOff>
      <xdr:row>2</xdr:row>
      <xdr:rowOff>228600</xdr:rowOff>
    </xdr:to>
    <xdr:pic>
      <xdr:nvPicPr>
        <xdr:cNvPr id="1776084" name="Picture 2">
          <a:extLst>
            <a:ext uri="{FF2B5EF4-FFF2-40B4-BE49-F238E27FC236}">
              <a16:creationId xmlns:a16="http://schemas.microsoft.com/office/drawing/2014/main" xmlns="" id="{E24E1994-A804-413F-A372-34DE911E14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9</xdr:col>
      <xdr:colOff>1485900</xdr:colOff>
      <xdr:row>0</xdr:row>
      <xdr:rowOff>68580</xdr:rowOff>
    </xdr:from>
    <xdr:to>
      <xdr:col>9</xdr:col>
      <xdr:colOff>2232660</xdr:colOff>
      <xdr:row>2</xdr:row>
      <xdr:rowOff>236220</xdr:rowOff>
    </xdr:to>
    <xdr:pic>
      <xdr:nvPicPr>
        <xdr:cNvPr id="1777108" name="Picture 2">
          <a:extLst>
            <a:ext uri="{FF2B5EF4-FFF2-40B4-BE49-F238E27FC236}">
              <a16:creationId xmlns:a16="http://schemas.microsoft.com/office/drawing/2014/main" xmlns="" id="{982A45B9-F70E-46BD-A0A5-E37ACF3B75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9</xdr:col>
      <xdr:colOff>1478280</xdr:colOff>
      <xdr:row>0</xdr:row>
      <xdr:rowOff>68580</xdr:rowOff>
    </xdr:from>
    <xdr:to>
      <xdr:col>9</xdr:col>
      <xdr:colOff>2217420</xdr:colOff>
      <xdr:row>2</xdr:row>
      <xdr:rowOff>236220</xdr:rowOff>
    </xdr:to>
    <xdr:pic>
      <xdr:nvPicPr>
        <xdr:cNvPr id="1778133" name="Picture 2">
          <a:extLst>
            <a:ext uri="{FF2B5EF4-FFF2-40B4-BE49-F238E27FC236}">
              <a16:creationId xmlns:a16="http://schemas.microsoft.com/office/drawing/2014/main" xmlns="" id="{0BBC895B-865C-4677-B250-C7717E81F7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6700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9</xdr:col>
      <xdr:colOff>1996440</xdr:colOff>
      <xdr:row>0</xdr:row>
      <xdr:rowOff>53340</xdr:rowOff>
    </xdr:from>
    <xdr:to>
      <xdr:col>10</xdr:col>
      <xdr:colOff>0</xdr:colOff>
      <xdr:row>2</xdr:row>
      <xdr:rowOff>236220</xdr:rowOff>
    </xdr:to>
    <xdr:pic>
      <xdr:nvPicPr>
        <xdr:cNvPr id="1779157" name="Picture 2">
          <a:extLst>
            <a:ext uri="{FF2B5EF4-FFF2-40B4-BE49-F238E27FC236}">
              <a16:creationId xmlns:a16="http://schemas.microsoft.com/office/drawing/2014/main" xmlns="" id="{6BEB358A-ADC3-4DDB-9602-20F81B36B2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9</xdr:col>
      <xdr:colOff>1996440</xdr:colOff>
      <xdr:row>0</xdr:row>
      <xdr:rowOff>38100</xdr:rowOff>
    </xdr:from>
    <xdr:to>
      <xdr:col>10</xdr:col>
      <xdr:colOff>0</xdr:colOff>
      <xdr:row>2</xdr:row>
      <xdr:rowOff>220980</xdr:rowOff>
    </xdr:to>
    <xdr:pic>
      <xdr:nvPicPr>
        <xdr:cNvPr id="1780181" name="Picture 2">
          <a:extLst>
            <a:ext uri="{FF2B5EF4-FFF2-40B4-BE49-F238E27FC236}">
              <a16:creationId xmlns:a16="http://schemas.microsoft.com/office/drawing/2014/main" xmlns="" id="{825E29F5-A97D-429F-B743-A0E44D0A6D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3810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9</xdr:col>
      <xdr:colOff>1996440</xdr:colOff>
      <xdr:row>0</xdr:row>
      <xdr:rowOff>53340</xdr:rowOff>
    </xdr:from>
    <xdr:to>
      <xdr:col>10</xdr:col>
      <xdr:colOff>0</xdr:colOff>
      <xdr:row>2</xdr:row>
      <xdr:rowOff>236220</xdr:rowOff>
    </xdr:to>
    <xdr:pic>
      <xdr:nvPicPr>
        <xdr:cNvPr id="1781205" name="Picture 2">
          <a:extLst>
            <a:ext uri="{FF2B5EF4-FFF2-40B4-BE49-F238E27FC236}">
              <a16:creationId xmlns:a16="http://schemas.microsoft.com/office/drawing/2014/main" xmlns="" id="{497B228D-1753-461B-84DE-22C269F6BE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6</xdr:col>
      <xdr:colOff>1615440</xdr:colOff>
      <xdr:row>0</xdr:row>
      <xdr:rowOff>91440</xdr:rowOff>
    </xdr:from>
    <xdr:to>
      <xdr:col>6</xdr:col>
      <xdr:colOff>2354580</xdr:colOff>
      <xdr:row>2</xdr:row>
      <xdr:rowOff>7620</xdr:rowOff>
    </xdr:to>
    <xdr:pic>
      <xdr:nvPicPr>
        <xdr:cNvPr id="1782230" name="Picture 2">
          <a:extLst>
            <a:ext uri="{FF2B5EF4-FFF2-40B4-BE49-F238E27FC236}">
              <a16:creationId xmlns:a16="http://schemas.microsoft.com/office/drawing/2014/main" xmlns="" id="{23DC5F53-951D-4414-8FAD-F6A8403B7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2158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6</xdr:col>
      <xdr:colOff>1630680</xdr:colOff>
      <xdr:row>0</xdr:row>
      <xdr:rowOff>91440</xdr:rowOff>
    </xdr:from>
    <xdr:to>
      <xdr:col>6</xdr:col>
      <xdr:colOff>2377440</xdr:colOff>
      <xdr:row>2</xdr:row>
      <xdr:rowOff>76200</xdr:rowOff>
    </xdr:to>
    <xdr:pic>
      <xdr:nvPicPr>
        <xdr:cNvPr id="1783254" name="Picture 2">
          <a:extLst>
            <a:ext uri="{FF2B5EF4-FFF2-40B4-BE49-F238E27FC236}">
              <a16:creationId xmlns:a16="http://schemas.microsoft.com/office/drawing/2014/main" xmlns="" id="{3EE80AC4-A82B-418B-A707-521E9306FD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144780</xdr:colOff>
      <xdr:row>19</xdr:row>
      <xdr:rowOff>68580</xdr:rowOff>
    </xdr:from>
    <xdr:to>
      <xdr:col>7</xdr:col>
      <xdr:colOff>1150620</xdr:colOff>
      <xdr:row>44</xdr:row>
      <xdr:rowOff>129540</xdr:rowOff>
    </xdr:to>
    <xdr:graphicFrame macro="">
      <xdr:nvGraphicFramePr>
        <xdr:cNvPr id="13140013" name="Chart 3">
          <a:extLst>
            <a:ext uri="{FF2B5EF4-FFF2-40B4-BE49-F238E27FC236}">
              <a16:creationId xmlns:a16="http://schemas.microsoft.com/office/drawing/2014/main" xmlns="" id="{78F5B0D5-5816-4FDA-9527-D5C50B9C218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1333500</xdr:colOff>
      <xdr:row>0</xdr:row>
      <xdr:rowOff>68580</xdr:rowOff>
    </xdr:from>
    <xdr:to>
      <xdr:col>8</xdr:col>
      <xdr:colOff>0</xdr:colOff>
      <xdr:row>2</xdr:row>
      <xdr:rowOff>76200</xdr:rowOff>
    </xdr:to>
    <xdr:pic>
      <xdr:nvPicPr>
        <xdr:cNvPr id="13140016" name="Picture 1">
          <a:extLst>
            <a:ext uri="{FF2B5EF4-FFF2-40B4-BE49-F238E27FC236}">
              <a16:creationId xmlns:a16="http://schemas.microsoft.com/office/drawing/2014/main" xmlns="" id="{E60209AB-EF29-4CFF-BBEB-B0FEE58239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6858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434340</xdr:colOff>
      <xdr:row>0</xdr:row>
      <xdr:rowOff>83820</xdr:rowOff>
    </xdr:from>
    <xdr:to>
      <xdr:col>7</xdr:col>
      <xdr:colOff>1165860</xdr:colOff>
      <xdr:row>1</xdr:row>
      <xdr:rowOff>342900</xdr:rowOff>
    </xdr:to>
    <xdr:pic>
      <xdr:nvPicPr>
        <xdr:cNvPr id="13140017" name="Picture 6">
          <a:extLst>
            <a:ext uri="{FF2B5EF4-FFF2-40B4-BE49-F238E27FC236}">
              <a16:creationId xmlns:a16="http://schemas.microsoft.com/office/drawing/2014/main" xmlns="" id="{D02CF030-EC51-40B1-A8B2-9494E6DDF9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44340" y="8382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6</xdr:col>
      <xdr:colOff>1645920</xdr:colOff>
      <xdr:row>0</xdr:row>
      <xdr:rowOff>83820</xdr:rowOff>
    </xdr:from>
    <xdr:to>
      <xdr:col>7</xdr:col>
      <xdr:colOff>3810</xdr:colOff>
      <xdr:row>2</xdr:row>
      <xdr:rowOff>38100</xdr:rowOff>
    </xdr:to>
    <xdr:pic>
      <xdr:nvPicPr>
        <xdr:cNvPr id="1784278" name="Picture 2">
          <a:extLst>
            <a:ext uri="{FF2B5EF4-FFF2-40B4-BE49-F238E27FC236}">
              <a16:creationId xmlns:a16="http://schemas.microsoft.com/office/drawing/2014/main" xmlns="" id="{BAEC5729-A497-4852-9C05-A8E66012CD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838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6</xdr:col>
      <xdr:colOff>1973580</xdr:colOff>
      <xdr:row>0</xdr:row>
      <xdr:rowOff>83820</xdr:rowOff>
    </xdr:from>
    <xdr:to>
      <xdr:col>6</xdr:col>
      <xdr:colOff>2710815</xdr:colOff>
      <xdr:row>2</xdr:row>
      <xdr:rowOff>45720</xdr:rowOff>
    </xdr:to>
    <xdr:pic>
      <xdr:nvPicPr>
        <xdr:cNvPr id="1785302" name="Picture 2">
          <a:extLst>
            <a:ext uri="{FF2B5EF4-FFF2-40B4-BE49-F238E27FC236}">
              <a16:creationId xmlns:a16="http://schemas.microsoft.com/office/drawing/2014/main" xmlns="" id="{B7818B3A-A382-417D-9C00-9FA4A733F8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6</xdr:col>
      <xdr:colOff>1973580</xdr:colOff>
      <xdr:row>0</xdr:row>
      <xdr:rowOff>83820</xdr:rowOff>
    </xdr:from>
    <xdr:to>
      <xdr:col>6</xdr:col>
      <xdr:colOff>2710815</xdr:colOff>
      <xdr:row>2</xdr:row>
      <xdr:rowOff>68580</xdr:rowOff>
    </xdr:to>
    <xdr:pic>
      <xdr:nvPicPr>
        <xdr:cNvPr id="1786326" name="Picture 2">
          <a:extLst>
            <a:ext uri="{FF2B5EF4-FFF2-40B4-BE49-F238E27FC236}">
              <a16:creationId xmlns:a16="http://schemas.microsoft.com/office/drawing/2014/main" xmlns="" id="{288DDEAF-99E4-46CD-BCF8-06022F51CC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8382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6</xdr:col>
      <xdr:colOff>1965960</xdr:colOff>
      <xdr:row>0</xdr:row>
      <xdr:rowOff>114300</xdr:rowOff>
    </xdr:from>
    <xdr:to>
      <xdr:col>6</xdr:col>
      <xdr:colOff>2712720</xdr:colOff>
      <xdr:row>2</xdr:row>
      <xdr:rowOff>76200</xdr:rowOff>
    </xdr:to>
    <xdr:pic>
      <xdr:nvPicPr>
        <xdr:cNvPr id="1787350" name="Picture 2">
          <a:extLst>
            <a:ext uri="{FF2B5EF4-FFF2-40B4-BE49-F238E27FC236}">
              <a16:creationId xmlns:a16="http://schemas.microsoft.com/office/drawing/2014/main" xmlns="" id="{8066A4C0-1B45-4311-AFD4-663B9310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11430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11</xdr:col>
      <xdr:colOff>1851660</xdr:colOff>
      <xdr:row>0</xdr:row>
      <xdr:rowOff>53340</xdr:rowOff>
    </xdr:from>
    <xdr:to>
      <xdr:col>12</xdr:col>
      <xdr:colOff>3810</xdr:colOff>
      <xdr:row>2</xdr:row>
      <xdr:rowOff>236220</xdr:rowOff>
    </xdr:to>
    <xdr:pic>
      <xdr:nvPicPr>
        <xdr:cNvPr id="1788374" name="Picture 2">
          <a:extLst>
            <a:ext uri="{FF2B5EF4-FFF2-40B4-BE49-F238E27FC236}">
              <a16:creationId xmlns:a16="http://schemas.microsoft.com/office/drawing/2014/main" xmlns="" id="{619761CA-B278-4BD4-9B15-449B8F2A38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53340"/>
          <a:ext cx="7239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11</xdr:col>
      <xdr:colOff>1821180</xdr:colOff>
      <xdr:row>0</xdr:row>
      <xdr:rowOff>53340</xdr:rowOff>
    </xdr:from>
    <xdr:to>
      <xdr:col>11</xdr:col>
      <xdr:colOff>2558415</xdr:colOff>
      <xdr:row>2</xdr:row>
      <xdr:rowOff>236220</xdr:rowOff>
    </xdr:to>
    <xdr:pic>
      <xdr:nvPicPr>
        <xdr:cNvPr id="1789398" name="Picture 2">
          <a:extLst>
            <a:ext uri="{FF2B5EF4-FFF2-40B4-BE49-F238E27FC236}">
              <a16:creationId xmlns:a16="http://schemas.microsoft.com/office/drawing/2014/main" xmlns="" id="{D5051956-A93E-424D-9D34-71AFDA645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7442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11</xdr:col>
      <xdr:colOff>1851660</xdr:colOff>
      <xdr:row>0</xdr:row>
      <xdr:rowOff>91440</xdr:rowOff>
    </xdr:from>
    <xdr:to>
      <xdr:col>12</xdr:col>
      <xdr:colOff>3810</xdr:colOff>
      <xdr:row>3</xdr:row>
      <xdr:rowOff>0</xdr:rowOff>
    </xdr:to>
    <xdr:pic>
      <xdr:nvPicPr>
        <xdr:cNvPr id="1790422" name="Picture 2">
          <a:extLst>
            <a:ext uri="{FF2B5EF4-FFF2-40B4-BE49-F238E27FC236}">
              <a16:creationId xmlns:a16="http://schemas.microsoft.com/office/drawing/2014/main" xmlns="" id="{F1E3D7BB-17D5-4B28-8618-C02F9CB37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91440"/>
          <a:ext cx="7239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9</xdr:col>
      <xdr:colOff>1303020</xdr:colOff>
      <xdr:row>0</xdr:row>
      <xdr:rowOff>121920</xdr:rowOff>
    </xdr:from>
    <xdr:to>
      <xdr:col>9</xdr:col>
      <xdr:colOff>2042160</xdr:colOff>
      <xdr:row>2</xdr:row>
      <xdr:rowOff>76200</xdr:rowOff>
    </xdr:to>
    <xdr:pic>
      <xdr:nvPicPr>
        <xdr:cNvPr id="1791446" name="Picture 2">
          <a:extLst>
            <a:ext uri="{FF2B5EF4-FFF2-40B4-BE49-F238E27FC236}">
              <a16:creationId xmlns:a16="http://schemas.microsoft.com/office/drawing/2014/main" xmlns="" id="{FB3BC5B2-F0DC-4230-A14E-FB356E35EA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1219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9</xdr:col>
      <xdr:colOff>1310640</xdr:colOff>
      <xdr:row>0</xdr:row>
      <xdr:rowOff>144780</xdr:rowOff>
    </xdr:from>
    <xdr:to>
      <xdr:col>10</xdr:col>
      <xdr:colOff>0</xdr:colOff>
      <xdr:row>2</xdr:row>
      <xdr:rowOff>121920</xdr:rowOff>
    </xdr:to>
    <xdr:pic>
      <xdr:nvPicPr>
        <xdr:cNvPr id="1792470" name="Picture 2">
          <a:extLst>
            <a:ext uri="{FF2B5EF4-FFF2-40B4-BE49-F238E27FC236}">
              <a16:creationId xmlns:a16="http://schemas.microsoft.com/office/drawing/2014/main" xmlns="" id="{65046A70-B2F0-42F0-B3B3-379B7BA83E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14478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9</xdr:col>
      <xdr:colOff>1249680</xdr:colOff>
      <xdr:row>0</xdr:row>
      <xdr:rowOff>121920</xdr:rowOff>
    </xdr:from>
    <xdr:to>
      <xdr:col>9</xdr:col>
      <xdr:colOff>2004060</xdr:colOff>
      <xdr:row>2</xdr:row>
      <xdr:rowOff>121920</xdr:rowOff>
    </xdr:to>
    <xdr:pic>
      <xdr:nvPicPr>
        <xdr:cNvPr id="1793494" name="Picture 2">
          <a:extLst>
            <a:ext uri="{FF2B5EF4-FFF2-40B4-BE49-F238E27FC236}">
              <a16:creationId xmlns:a16="http://schemas.microsoft.com/office/drawing/2014/main" xmlns="" id="{CB7A59E3-DE0E-46EE-9FE2-C904EF96AD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74620" y="121920"/>
          <a:ext cx="7543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114300</xdr:colOff>
      <xdr:row>18</xdr:row>
      <xdr:rowOff>68580</xdr:rowOff>
    </xdr:from>
    <xdr:to>
      <xdr:col>7</xdr:col>
      <xdr:colOff>1120140</xdr:colOff>
      <xdr:row>43</xdr:row>
      <xdr:rowOff>144780</xdr:rowOff>
    </xdr:to>
    <xdr:graphicFrame macro="">
      <xdr:nvGraphicFramePr>
        <xdr:cNvPr id="13142052" name="Chart 2">
          <a:extLst>
            <a:ext uri="{FF2B5EF4-FFF2-40B4-BE49-F238E27FC236}">
              <a16:creationId xmlns:a16="http://schemas.microsoft.com/office/drawing/2014/main" xmlns="" id="{E1AA3603-444B-416A-A395-18428A5DD0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1325880</xdr:colOff>
      <xdr:row>0</xdr:row>
      <xdr:rowOff>83820</xdr:rowOff>
    </xdr:from>
    <xdr:to>
      <xdr:col>8</xdr:col>
      <xdr:colOff>3810</xdr:colOff>
      <xdr:row>2</xdr:row>
      <xdr:rowOff>38100</xdr:rowOff>
    </xdr:to>
    <xdr:pic>
      <xdr:nvPicPr>
        <xdr:cNvPr id="13142054" name="Picture 1">
          <a:extLst>
            <a:ext uri="{FF2B5EF4-FFF2-40B4-BE49-F238E27FC236}">
              <a16:creationId xmlns:a16="http://schemas.microsoft.com/office/drawing/2014/main" xmlns="" id="{751D4645-877C-4EA1-9A89-D42CF460B3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645280" y="83820"/>
          <a:ext cx="0"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441960</xdr:colOff>
      <xdr:row>0</xdr:row>
      <xdr:rowOff>83820</xdr:rowOff>
    </xdr:from>
    <xdr:to>
      <xdr:col>7</xdr:col>
      <xdr:colOff>1188720</xdr:colOff>
      <xdr:row>1</xdr:row>
      <xdr:rowOff>266700</xdr:rowOff>
    </xdr:to>
    <xdr:pic>
      <xdr:nvPicPr>
        <xdr:cNvPr id="13142055" name="Picture 5">
          <a:extLst>
            <a:ext uri="{FF2B5EF4-FFF2-40B4-BE49-F238E27FC236}">
              <a16:creationId xmlns:a16="http://schemas.microsoft.com/office/drawing/2014/main" xmlns="" id="{5496E8FD-173E-49C6-94A9-0B011E5B1E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472148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9</xdr:col>
      <xdr:colOff>1295400</xdr:colOff>
      <xdr:row>0</xdr:row>
      <xdr:rowOff>91440</xdr:rowOff>
    </xdr:from>
    <xdr:to>
      <xdr:col>9</xdr:col>
      <xdr:colOff>2034540</xdr:colOff>
      <xdr:row>2</xdr:row>
      <xdr:rowOff>45720</xdr:rowOff>
    </xdr:to>
    <xdr:pic>
      <xdr:nvPicPr>
        <xdr:cNvPr id="1794518" name="Picture 2">
          <a:extLst>
            <a:ext uri="{FF2B5EF4-FFF2-40B4-BE49-F238E27FC236}">
              <a16:creationId xmlns:a16="http://schemas.microsoft.com/office/drawing/2014/main" xmlns="" id="{4BE6B4D1-90AF-479D-A8F3-4120B95AD8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9</xdr:col>
      <xdr:colOff>1310640</xdr:colOff>
      <xdr:row>0</xdr:row>
      <xdr:rowOff>91440</xdr:rowOff>
    </xdr:from>
    <xdr:to>
      <xdr:col>10</xdr:col>
      <xdr:colOff>0</xdr:colOff>
      <xdr:row>2</xdr:row>
      <xdr:rowOff>68580</xdr:rowOff>
    </xdr:to>
    <xdr:pic>
      <xdr:nvPicPr>
        <xdr:cNvPr id="1795542" name="Picture 2">
          <a:extLst>
            <a:ext uri="{FF2B5EF4-FFF2-40B4-BE49-F238E27FC236}">
              <a16:creationId xmlns:a16="http://schemas.microsoft.com/office/drawing/2014/main" xmlns="" id="{953D8BDC-2E21-4EA9-81CF-A4506EE8E4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9</xdr:col>
      <xdr:colOff>1295400</xdr:colOff>
      <xdr:row>0</xdr:row>
      <xdr:rowOff>91440</xdr:rowOff>
    </xdr:from>
    <xdr:to>
      <xdr:col>9</xdr:col>
      <xdr:colOff>2034540</xdr:colOff>
      <xdr:row>2</xdr:row>
      <xdr:rowOff>76200</xdr:rowOff>
    </xdr:to>
    <xdr:pic>
      <xdr:nvPicPr>
        <xdr:cNvPr id="1796566" name="Picture 2">
          <a:extLst>
            <a:ext uri="{FF2B5EF4-FFF2-40B4-BE49-F238E27FC236}">
              <a16:creationId xmlns:a16="http://schemas.microsoft.com/office/drawing/2014/main" xmlns="" id="{8B377594-A5D7-401D-9745-C7E92A1CC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9</xdr:col>
      <xdr:colOff>1249680</xdr:colOff>
      <xdr:row>0</xdr:row>
      <xdr:rowOff>121920</xdr:rowOff>
    </xdr:from>
    <xdr:to>
      <xdr:col>9</xdr:col>
      <xdr:colOff>2004060</xdr:colOff>
      <xdr:row>2</xdr:row>
      <xdr:rowOff>99060</xdr:rowOff>
    </xdr:to>
    <xdr:pic>
      <xdr:nvPicPr>
        <xdr:cNvPr id="1797590" name="Picture 2">
          <a:extLst>
            <a:ext uri="{FF2B5EF4-FFF2-40B4-BE49-F238E27FC236}">
              <a16:creationId xmlns:a16="http://schemas.microsoft.com/office/drawing/2014/main" xmlns="" id="{94936190-5517-413B-8FBB-3825F6935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74620" y="121920"/>
          <a:ext cx="7543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9</xdr:col>
      <xdr:colOff>1242060</xdr:colOff>
      <xdr:row>0</xdr:row>
      <xdr:rowOff>83820</xdr:rowOff>
    </xdr:from>
    <xdr:to>
      <xdr:col>9</xdr:col>
      <xdr:colOff>1988820</xdr:colOff>
      <xdr:row>3</xdr:row>
      <xdr:rowOff>1905</xdr:rowOff>
    </xdr:to>
    <xdr:pic>
      <xdr:nvPicPr>
        <xdr:cNvPr id="1798614" name="Picture 2">
          <a:extLst>
            <a:ext uri="{FF2B5EF4-FFF2-40B4-BE49-F238E27FC236}">
              <a16:creationId xmlns:a16="http://schemas.microsoft.com/office/drawing/2014/main" xmlns="" id="{4AE092E6-7C0B-4EC7-B20D-C6F082FA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89860" y="8382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9</xdr:col>
      <xdr:colOff>1280160</xdr:colOff>
      <xdr:row>0</xdr:row>
      <xdr:rowOff>53340</xdr:rowOff>
    </xdr:from>
    <xdr:to>
      <xdr:col>9</xdr:col>
      <xdr:colOff>2026920</xdr:colOff>
      <xdr:row>2</xdr:row>
      <xdr:rowOff>228600</xdr:rowOff>
    </xdr:to>
    <xdr:pic>
      <xdr:nvPicPr>
        <xdr:cNvPr id="1799638" name="Picture 2">
          <a:extLst>
            <a:ext uri="{FF2B5EF4-FFF2-40B4-BE49-F238E27FC236}">
              <a16:creationId xmlns:a16="http://schemas.microsoft.com/office/drawing/2014/main" xmlns="" id="{9625E3CB-D1D5-4ED5-B874-4C7410E18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5334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9</xdr:col>
      <xdr:colOff>2057400</xdr:colOff>
      <xdr:row>0</xdr:row>
      <xdr:rowOff>83820</xdr:rowOff>
    </xdr:from>
    <xdr:to>
      <xdr:col>10</xdr:col>
      <xdr:colOff>1905</xdr:colOff>
      <xdr:row>3</xdr:row>
      <xdr:rowOff>1905</xdr:rowOff>
    </xdr:to>
    <xdr:pic>
      <xdr:nvPicPr>
        <xdr:cNvPr id="1800662" name="Picture 2">
          <a:extLst>
            <a:ext uri="{FF2B5EF4-FFF2-40B4-BE49-F238E27FC236}">
              <a16:creationId xmlns:a16="http://schemas.microsoft.com/office/drawing/2014/main" xmlns="" id="{E8F1D923-5998-47A5-97B0-0EEFBA9AC9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06040" y="83820"/>
          <a:ext cx="75438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9</xdr:col>
      <xdr:colOff>1623060</xdr:colOff>
      <xdr:row>0</xdr:row>
      <xdr:rowOff>68580</xdr:rowOff>
    </xdr:from>
    <xdr:to>
      <xdr:col>9</xdr:col>
      <xdr:colOff>2369820</xdr:colOff>
      <xdr:row>2</xdr:row>
      <xdr:rowOff>236220</xdr:rowOff>
    </xdr:to>
    <xdr:pic>
      <xdr:nvPicPr>
        <xdr:cNvPr id="1801686" name="Picture 2">
          <a:extLst>
            <a:ext uri="{FF2B5EF4-FFF2-40B4-BE49-F238E27FC236}">
              <a16:creationId xmlns:a16="http://schemas.microsoft.com/office/drawing/2014/main" xmlns="" id="{303DAF86-60CF-4103-91D8-FDCC605E5D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9</xdr:col>
      <xdr:colOff>1577340</xdr:colOff>
      <xdr:row>0</xdr:row>
      <xdr:rowOff>114300</xdr:rowOff>
    </xdr:from>
    <xdr:to>
      <xdr:col>9</xdr:col>
      <xdr:colOff>2316480</xdr:colOff>
      <xdr:row>3</xdr:row>
      <xdr:rowOff>30480</xdr:rowOff>
    </xdr:to>
    <xdr:pic>
      <xdr:nvPicPr>
        <xdr:cNvPr id="1802710" name="Picture 2">
          <a:extLst>
            <a:ext uri="{FF2B5EF4-FFF2-40B4-BE49-F238E27FC236}">
              <a16:creationId xmlns:a16="http://schemas.microsoft.com/office/drawing/2014/main" xmlns="" id="{76142AC0-6FB9-4FC7-B24F-070F2E6CA5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205100" y="11430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106680</xdr:colOff>
      <xdr:row>0</xdr:row>
      <xdr:rowOff>167640</xdr:rowOff>
    </xdr:from>
    <xdr:to>
      <xdr:col>0</xdr:col>
      <xdr:colOff>7604760</xdr:colOff>
      <xdr:row>64</xdr:row>
      <xdr:rowOff>99060</xdr:rowOff>
    </xdr:to>
    <xdr:pic>
      <xdr:nvPicPr>
        <xdr:cNvPr id="1803738" name="Picture 1">
          <a:extLst>
            <a:ext uri="{FF2B5EF4-FFF2-40B4-BE49-F238E27FC236}">
              <a16:creationId xmlns:a16="http://schemas.microsoft.com/office/drawing/2014/main" xmlns="" id="{266F09AC-AF5D-4A24-A49C-9FCE761348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54680" y="167640"/>
          <a:ext cx="7498080" cy="1066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114300</xdr:colOff>
      <xdr:row>18</xdr:row>
      <xdr:rowOff>60960</xdr:rowOff>
    </xdr:from>
    <xdr:to>
      <xdr:col>7</xdr:col>
      <xdr:colOff>1120140</xdr:colOff>
      <xdr:row>43</xdr:row>
      <xdr:rowOff>129540</xdr:rowOff>
    </xdr:to>
    <xdr:graphicFrame macro="">
      <xdr:nvGraphicFramePr>
        <xdr:cNvPr id="13144100" name="Chart 2">
          <a:extLst>
            <a:ext uri="{FF2B5EF4-FFF2-40B4-BE49-F238E27FC236}">
              <a16:creationId xmlns:a16="http://schemas.microsoft.com/office/drawing/2014/main" xmlns="" id="{F5A0456E-B060-400A-A381-8582D7779E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434340</xdr:colOff>
      <xdr:row>0</xdr:row>
      <xdr:rowOff>76200</xdr:rowOff>
    </xdr:from>
    <xdr:to>
      <xdr:col>7</xdr:col>
      <xdr:colOff>1173480</xdr:colOff>
      <xdr:row>1</xdr:row>
      <xdr:rowOff>304800</xdr:rowOff>
    </xdr:to>
    <xdr:pic>
      <xdr:nvPicPr>
        <xdr:cNvPr id="13144103" name="Picture 5">
          <a:extLst>
            <a:ext uri="{FF2B5EF4-FFF2-40B4-BE49-F238E27FC236}">
              <a16:creationId xmlns:a16="http://schemas.microsoft.com/office/drawing/2014/main" xmlns="" id="{4111D8F7-7BE6-4C12-AC26-78BE2AE0EC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736720" y="7620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10</xdr:col>
      <xdr:colOff>1341120</xdr:colOff>
      <xdr:row>0</xdr:row>
      <xdr:rowOff>68580</xdr:rowOff>
    </xdr:from>
    <xdr:to>
      <xdr:col>10</xdr:col>
      <xdr:colOff>2087880</xdr:colOff>
      <xdr:row>3</xdr:row>
      <xdr:rowOff>30480</xdr:rowOff>
    </xdr:to>
    <xdr:pic>
      <xdr:nvPicPr>
        <xdr:cNvPr id="1804758" name="Picture 2">
          <a:extLst>
            <a:ext uri="{FF2B5EF4-FFF2-40B4-BE49-F238E27FC236}">
              <a16:creationId xmlns:a16="http://schemas.microsoft.com/office/drawing/2014/main" xmlns="" id="{591473A9-5CE5-447F-9548-00F1FD625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9280" y="685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EF9228EA-75C9-4185-A8A9-E6382C5304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xdr:wsDr xmlns:xdr="http://schemas.openxmlformats.org/drawingml/2006/spreadsheetDrawing" xmlns:a="http://schemas.openxmlformats.org/drawingml/2006/main">
  <xdr:twoCellAnchor editAs="oneCell">
    <xdr:from>
      <xdr:col>10</xdr:col>
      <xdr:colOff>1120140</xdr:colOff>
      <xdr:row>0</xdr:row>
      <xdr:rowOff>68580</xdr:rowOff>
    </xdr:from>
    <xdr:to>
      <xdr:col>10</xdr:col>
      <xdr:colOff>1866900</xdr:colOff>
      <xdr:row>2</xdr:row>
      <xdr:rowOff>190500</xdr:rowOff>
    </xdr:to>
    <xdr:pic>
      <xdr:nvPicPr>
        <xdr:cNvPr id="1805782" name="Picture 2">
          <a:extLst>
            <a:ext uri="{FF2B5EF4-FFF2-40B4-BE49-F238E27FC236}">
              <a16:creationId xmlns:a16="http://schemas.microsoft.com/office/drawing/2014/main" xmlns="" id="{56A8C53E-A148-4EAD-8F98-250FCD60A7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74520" y="68580"/>
          <a:ext cx="7467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91EC6354-E975-4A7B-A204-F2D72F86E9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0.00546</cdr:x>
      <cdr:y>0.00833</cdr:y>
    </cdr:from>
    <cdr:to>
      <cdr:x>0.08237</cdr:x>
      <cdr:y>0.13019</cdr:y>
    </cdr:to>
    <cdr:pic>
      <cdr:nvPicPr>
        <cdr:cNvPr id="4" name="Picture 3">
          <a:extLst xmlns:a="http://schemas.openxmlformats.org/drawingml/2006/main">
            <a:ext uri="{FF2B5EF4-FFF2-40B4-BE49-F238E27FC236}">
              <a16:creationId xmlns:a16="http://schemas.microsoft.com/office/drawing/2014/main" xmlns="" id="{209856CD-6360-4EB6-8ABE-C8BF8670F92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65.xml><?xml version="1.0" encoding="utf-8"?>
<xdr:wsDr xmlns:xdr="http://schemas.openxmlformats.org/drawingml/2006/spreadsheetDrawing" xmlns:a="http://schemas.openxmlformats.org/drawingml/2006/main">
  <xdr:twoCellAnchor editAs="oneCell">
    <xdr:from>
      <xdr:col>10</xdr:col>
      <xdr:colOff>2026920</xdr:colOff>
      <xdr:row>0</xdr:row>
      <xdr:rowOff>45720</xdr:rowOff>
    </xdr:from>
    <xdr:to>
      <xdr:col>11</xdr:col>
      <xdr:colOff>3810</xdr:colOff>
      <xdr:row>3</xdr:row>
      <xdr:rowOff>30480</xdr:rowOff>
    </xdr:to>
    <xdr:pic>
      <xdr:nvPicPr>
        <xdr:cNvPr id="1806806" name="Picture 2">
          <a:extLst>
            <a:ext uri="{FF2B5EF4-FFF2-40B4-BE49-F238E27FC236}">
              <a16:creationId xmlns:a16="http://schemas.microsoft.com/office/drawing/2014/main" xmlns="" id="{21E69268-5F51-48BF-8C06-FB62270064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28800" y="457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10</xdr:col>
      <xdr:colOff>1531620</xdr:colOff>
      <xdr:row>0</xdr:row>
      <xdr:rowOff>91440</xdr:rowOff>
    </xdr:from>
    <xdr:to>
      <xdr:col>10</xdr:col>
      <xdr:colOff>2253615</xdr:colOff>
      <xdr:row>2</xdr:row>
      <xdr:rowOff>53340</xdr:rowOff>
    </xdr:to>
    <xdr:pic>
      <xdr:nvPicPr>
        <xdr:cNvPr id="1807830" name="Picture 2">
          <a:extLst>
            <a:ext uri="{FF2B5EF4-FFF2-40B4-BE49-F238E27FC236}">
              <a16:creationId xmlns:a16="http://schemas.microsoft.com/office/drawing/2014/main" xmlns="" id="{F5D30A5F-3F00-4197-A1A9-29125A803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6306010" y="91440"/>
          <a:ext cx="72199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4</xdr:col>
      <xdr:colOff>1653540</xdr:colOff>
      <xdr:row>0</xdr:row>
      <xdr:rowOff>83820</xdr:rowOff>
    </xdr:from>
    <xdr:to>
      <xdr:col>4</xdr:col>
      <xdr:colOff>2400300</xdr:colOff>
      <xdr:row>2</xdr:row>
      <xdr:rowOff>45720</xdr:rowOff>
    </xdr:to>
    <xdr:pic>
      <xdr:nvPicPr>
        <xdr:cNvPr id="1808854" name="Picture 2">
          <a:extLst>
            <a:ext uri="{FF2B5EF4-FFF2-40B4-BE49-F238E27FC236}">
              <a16:creationId xmlns:a16="http://schemas.microsoft.com/office/drawing/2014/main" xmlns="" id="{9B0949C9-54D7-441B-93BE-31F12EB8D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13702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4</xdr:col>
      <xdr:colOff>1272540</xdr:colOff>
      <xdr:row>0</xdr:row>
      <xdr:rowOff>114300</xdr:rowOff>
    </xdr:from>
    <xdr:to>
      <xdr:col>4</xdr:col>
      <xdr:colOff>2011680</xdr:colOff>
      <xdr:row>1</xdr:row>
      <xdr:rowOff>266700</xdr:rowOff>
    </xdr:to>
    <xdr:pic>
      <xdr:nvPicPr>
        <xdr:cNvPr id="1809878" name="Picture 2">
          <a:extLst>
            <a:ext uri="{FF2B5EF4-FFF2-40B4-BE49-F238E27FC236}">
              <a16:creationId xmlns:a16="http://schemas.microsoft.com/office/drawing/2014/main" xmlns="" id="{B50D74C2-29BE-4DD0-B643-6F7193E014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91300" y="11430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4</xdr:col>
      <xdr:colOff>1303020</xdr:colOff>
      <xdr:row>0</xdr:row>
      <xdr:rowOff>45720</xdr:rowOff>
    </xdr:from>
    <xdr:to>
      <xdr:col>4</xdr:col>
      <xdr:colOff>2042160</xdr:colOff>
      <xdr:row>2</xdr:row>
      <xdr:rowOff>76200</xdr:rowOff>
    </xdr:to>
    <xdr:pic>
      <xdr:nvPicPr>
        <xdr:cNvPr id="1810902" name="Picture 2">
          <a:extLst>
            <a:ext uri="{FF2B5EF4-FFF2-40B4-BE49-F238E27FC236}">
              <a16:creationId xmlns:a16="http://schemas.microsoft.com/office/drawing/2014/main" xmlns="" id="{4D9E9A0E-335A-471E-88BA-1B7161595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60820" y="4572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99060</xdr:colOff>
      <xdr:row>19</xdr:row>
      <xdr:rowOff>68580</xdr:rowOff>
    </xdr:from>
    <xdr:to>
      <xdr:col>7</xdr:col>
      <xdr:colOff>1097280</xdr:colOff>
      <xdr:row>44</xdr:row>
      <xdr:rowOff>129540</xdr:rowOff>
    </xdr:to>
    <xdr:graphicFrame macro="">
      <xdr:nvGraphicFramePr>
        <xdr:cNvPr id="13146139" name="Chart 4">
          <a:extLst>
            <a:ext uri="{FF2B5EF4-FFF2-40B4-BE49-F238E27FC236}">
              <a16:creationId xmlns:a16="http://schemas.microsoft.com/office/drawing/2014/main" xmlns="" id="{0B6B3DBA-2E35-4255-B591-A41F2789FD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434340</xdr:colOff>
      <xdr:row>0</xdr:row>
      <xdr:rowOff>83820</xdr:rowOff>
    </xdr:from>
    <xdr:to>
      <xdr:col>7</xdr:col>
      <xdr:colOff>1173480</xdr:colOff>
      <xdr:row>2</xdr:row>
      <xdr:rowOff>121920</xdr:rowOff>
    </xdr:to>
    <xdr:pic>
      <xdr:nvPicPr>
        <xdr:cNvPr id="13146141" name="Picture 4">
          <a:extLst>
            <a:ext uri="{FF2B5EF4-FFF2-40B4-BE49-F238E27FC236}">
              <a16:creationId xmlns:a16="http://schemas.microsoft.com/office/drawing/2014/main" xmlns="" id="{9DF59282-0C62-4FB6-8275-791DEBAE5E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736720" y="838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10</xdr:col>
      <xdr:colOff>937260</xdr:colOff>
      <xdr:row>0</xdr:row>
      <xdr:rowOff>106680</xdr:rowOff>
    </xdr:from>
    <xdr:to>
      <xdr:col>10</xdr:col>
      <xdr:colOff>1684020</xdr:colOff>
      <xdr:row>2</xdr:row>
      <xdr:rowOff>121920</xdr:rowOff>
    </xdr:to>
    <xdr:pic>
      <xdr:nvPicPr>
        <xdr:cNvPr id="1811926" name="Picture 2">
          <a:extLst>
            <a:ext uri="{FF2B5EF4-FFF2-40B4-BE49-F238E27FC236}">
              <a16:creationId xmlns:a16="http://schemas.microsoft.com/office/drawing/2014/main" xmlns="" id="{EE0FB7D5-4B61-48F0-9A2A-F399A8E61D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1066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A6EBED5B-C192-4CD0-AF0D-4D192C0E10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c:userShapes xmlns:c="http://schemas.openxmlformats.org/drawingml/2006/chart">
  <cdr:relSizeAnchor xmlns:cdr="http://schemas.openxmlformats.org/drawingml/2006/chartDrawing">
    <cdr:from>
      <cdr:x>0.00546</cdr:x>
      <cdr:y>0.00908</cdr:y>
    </cdr:from>
    <cdr:to>
      <cdr:x>0.08237</cdr:x>
      <cdr:y>0.13569</cdr:y>
    </cdr:to>
    <cdr:pic>
      <cdr:nvPicPr>
        <cdr:cNvPr id="4" name="Picture 3">
          <a:extLst xmlns:a="http://schemas.openxmlformats.org/drawingml/2006/main">
            <a:ext uri="{FF2B5EF4-FFF2-40B4-BE49-F238E27FC236}">
              <a16:creationId xmlns:a16="http://schemas.microsoft.com/office/drawing/2014/main" xmlns="" id="{BBD73564-7AE4-4BEE-8255-8E5AD11C20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73.xml><?xml version="1.0" encoding="utf-8"?>
<xdr:wsDr xmlns:xdr="http://schemas.openxmlformats.org/drawingml/2006/spreadsheetDrawing" xmlns:a="http://schemas.openxmlformats.org/drawingml/2006/main">
  <xdr:twoCellAnchor editAs="oneCell">
    <xdr:from>
      <xdr:col>10</xdr:col>
      <xdr:colOff>1158240</xdr:colOff>
      <xdr:row>0</xdr:row>
      <xdr:rowOff>38100</xdr:rowOff>
    </xdr:from>
    <xdr:to>
      <xdr:col>10</xdr:col>
      <xdr:colOff>1912620</xdr:colOff>
      <xdr:row>3</xdr:row>
      <xdr:rowOff>30480</xdr:rowOff>
    </xdr:to>
    <xdr:pic>
      <xdr:nvPicPr>
        <xdr:cNvPr id="2" name="Picture 2">
          <a:extLst>
            <a:ext uri="{FF2B5EF4-FFF2-40B4-BE49-F238E27FC236}">
              <a16:creationId xmlns:a16="http://schemas.microsoft.com/office/drawing/2014/main" xmlns="" id="{A2D14ECC-AA21-4AC1-9AA0-42C3C420B6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0588980" y="38100"/>
          <a:ext cx="7543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4</xdr:col>
      <xdr:colOff>1272540</xdr:colOff>
      <xdr:row>0</xdr:row>
      <xdr:rowOff>76200</xdr:rowOff>
    </xdr:from>
    <xdr:to>
      <xdr:col>4</xdr:col>
      <xdr:colOff>2011680</xdr:colOff>
      <xdr:row>2</xdr:row>
      <xdr:rowOff>68580</xdr:rowOff>
    </xdr:to>
    <xdr:pic>
      <xdr:nvPicPr>
        <xdr:cNvPr id="1813974" name="Picture 2">
          <a:extLst>
            <a:ext uri="{FF2B5EF4-FFF2-40B4-BE49-F238E27FC236}">
              <a16:creationId xmlns:a16="http://schemas.microsoft.com/office/drawing/2014/main" xmlns="" id="{C4F75128-F713-48B6-B04C-01EE3B1B06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91300" y="7620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4</xdr:col>
      <xdr:colOff>1272540</xdr:colOff>
      <xdr:row>0</xdr:row>
      <xdr:rowOff>68580</xdr:rowOff>
    </xdr:from>
    <xdr:to>
      <xdr:col>4</xdr:col>
      <xdr:colOff>2011680</xdr:colOff>
      <xdr:row>2</xdr:row>
      <xdr:rowOff>76200</xdr:rowOff>
    </xdr:to>
    <xdr:pic>
      <xdr:nvPicPr>
        <xdr:cNvPr id="1814998" name="Picture 2">
          <a:extLst>
            <a:ext uri="{FF2B5EF4-FFF2-40B4-BE49-F238E27FC236}">
              <a16:creationId xmlns:a16="http://schemas.microsoft.com/office/drawing/2014/main" xmlns="" id="{C1306FD5-9C89-4A55-AB4D-ECA31892E3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09130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7</xdr:col>
      <xdr:colOff>708660</xdr:colOff>
      <xdr:row>0</xdr:row>
      <xdr:rowOff>144780</xdr:rowOff>
    </xdr:from>
    <xdr:to>
      <xdr:col>7</xdr:col>
      <xdr:colOff>1447800</xdr:colOff>
      <xdr:row>1</xdr:row>
      <xdr:rowOff>350520</xdr:rowOff>
    </xdr:to>
    <xdr:pic>
      <xdr:nvPicPr>
        <xdr:cNvPr id="1816024" name="Picture 2">
          <a:extLst>
            <a:ext uri="{FF2B5EF4-FFF2-40B4-BE49-F238E27FC236}">
              <a16:creationId xmlns:a16="http://schemas.microsoft.com/office/drawing/2014/main" xmlns="" id="{B08CFC80-2555-4DF7-91A1-7E92D3421B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843400" y="1447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76200</xdr:colOff>
      <xdr:row>0</xdr:row>
      <xdr:rowOff>137160</xdr:rowOff>
    </xdr:from>
    <xdr:to>
      <xdr:col>2</xdr:col>
      <xdr:colOff>502920</xdr:colOff>
      <xdr:row>60</xdr:row>
      <xdr:rowOff>99060</xdr:rowOff>
    </xdr:to>
    <xdr:pic>
      <xdr:nvPicPr>
        <xdr:cNvPr id="1817050" name="Picture 1">
          <a:extLst>
            <a:ext uri="{FF2B5EF4-FFF2-40B4-BE49-F238E27FC236}">
              <a16:creationId xmlns:a16="http://schemas.microsoft.com/office/drawing/2014/main" xmlns="" id="{1B9F6C1C-3F53-4FA5-AAD8-3FC479E71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35480" y="137160"/>
          <a:ext cx="7010400" cy="1002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10</xdr:col>
      <xdr:colOff>1325880</xdr:colOff>
      <xdr:row>0</xdr:row>
      <xdr:rowOff>114300</xdr:rowOff>
    </xdr:from>
    <xdr:to>
      <xdr:col>10</xdr:col>
      <xdr:colOff>2065020</xdr:colOff>
      <xdr:row>2</xdr:row>
      <xdr:rowOff>106680</xdr:rowOff>
    </xdr:to>
    <xdr:pic>
      <xdr:nvPicPr>
        <xdr:cNvPr id="1818070" name="Picture 2">
          <a:extLst>
            <a:ext uri="{FF2B5EF4-FFF2-40B4-BE49-F238E27FC236}">
              <a16:creationId xmlns:a16="http://schemas.microsoft.com/office/drawing/2014/main" xmlns="" id="{687836F9-4053-4E9D-86F6-9B1273DA74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82140" y="11430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88E26A1C-E554-418A-9013-BFE69B3BB5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editAs="absolute">
    <xdr:from>
      <xdr:col>0</xdr:col>
      <xdr:colOff>114300</xdr:colOff>
      <xdr:row>19</xdr:row>
      <xdr:rowOff>38100</xdr:rowOff>
    </xdr:from>
    <xdr:to>
      <xdr:col>7</xdr:col>
      <xdr:colOff>1120140</xdr:colOff>
      <xdr:row>44</xdr:row>
      <xdr:rowOff>99060</xdr:rowOff>
    </xdr:to>
    <xdr:graphicFrame macro="">
      <xdr:nvGraphicFramePr>
        <xdr:cNvPr id="1838938" name="Chart 3">
          <a:extLst>
            <a:ext uri="{FF2B5EF4-FFF2-40B4-BE49-F238E27FC236}">
              <a16:creationId xmlns:a16="http://schemas.microsoft.com/office/drawing/2014/main" xmlns="" id="{A1461D3D-89A7-48A9-847B-826077EA1A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472440</xdr:colOff>
      <xdr:row>0</xdr:row>
      <xdr:rowOff>45720</xdr:rowOff>
    </xdr:from>
    <xdr:to>
      <xdr:col>7</xdr:col>
      <xdr:colOff>1203960</xdr:colOff>
      <xdr:row>2</xdr:row>
      <xdr:rowOff>83820</xdr:rowOff>
    </xdr:to>
    <xdr:pic>
      <xdr:nvPicPr>
        <xdr:cNvPr id="1838939" name="Picture 3">
          <a:extLst>
            <a:ext uri="{FF2B5EF4-FFF2-40B4-BE49-F238E27FC236}">
              <a16:creationId xmlns:a16="http://schemas.microsoft.com/office/drawing/2014/main" xmlns="" id="{E8CDD7A2-A585-4FD1-B099-0CF704288F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706240" y="45720"/>
          <a:ext cx="73152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0.00546</cdr:x>
      <cdr:y>0.00858</cdr:y>
    </cdr:from>
    <cdr:to>
      <cdr:x>0.08462</cdr:x>
      <cdr:y>0.12819</cdr:y>
    </cdr:to>
    <cdr:pic>
      <cdr:nvPicPr>
        <cdr:cNvPr id="4" name="Picture 3">
          <a:extLst xmlns:a="http://schemas.openxmlformats.org/drawingml/2006/main">
            <a:ext uri="{FF2B5EF4-FFF2-40B4-BE49-F238E27FC236}">
              <a16:creationId xmlns:a16="http://schemas.microsoft.com/office/drawing/2014/main" xmlns="" id="{70471A53-3742-4C52-86C6-20B7F03517C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81.xml><?xml version="1.0" encoding="utf-8"?>
<xdr:wsDr xmlns:xdr="http://schemas.openxmlformats.org/drawingml/2006/spreadsheetDrawing" xmlns:a="http://schemas.openxmlformats.org/drawingml/2006/main">
  <xdr:twoCellAnchor editAs="oneCell">
    <xdr:from>
      <xdr:col>10</xdr:col>
      <xdr:colOff>1333500</xdr:colOff>
      <xdr:row>0</xdr:row>
      <xdr:rowOff>76200</xdr:rowOff>
    </xdr:from>
    <xdr:to>
      <xdr:col>10</xdr:col>
      <xdr:colOff>2080260</xdr:colOff>
      <xdr:row>2</xdr:row>
      <xdr:rowOff>76200</xdr:rowOff>
    </xdr:to>
    <xdr:pic>
      <xdr:nvPicPr>
        <xdr:cNvPr id="1819094" name="Picture 2">
          <a:extLst>
            <a:ext uri="{FF2B5EF4-FFF2-40B4-BE49-F238E27FC236}">
              <a16:creationId xmlns:a16="http://schemas.microsoft.com/office/drawing/2014/main" xmlns="" id="{E14D1FAA-D320-4591-B363-61CCF25045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7620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E097E386-E60A-4545-BA3A-11FD5C8F109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3.xml><?xml version="1.0" encoding="utf-8"?>
<c:userShapes xmlns:c="http://schemas.openxmlformats.org/drawingml/2006/chart">
  <cdr:relSizeAnchor xmlns:cdr="http://schemas.openxmlformats.org/drawingml/2006/chartDrawing">
    <cdr:from>
      <cdr:x>0.00521</cdr:x>
      <cdr:y>0.00808</cdr:y>
    </cdr:from>
    <cdr:to>
      <cdr:x>0.08437</cdr:x>
      <cdr:y>0.13044</cdr:y>
    </cdr:to>
    <cdr:pic>
      <cdr:nvPicPr>
        <cdr:cNvPr id="4" name="Picture 3">
          <a:extLst xmlns:a="http://schemas.openxmlformats.org/drawingml/2006/main">
            <a:ext uri="{FF2B5EF4-FFF2-40B4-BE49-F238E27FC236}">
              <a16:creationId xmlns:a16="http://schemas.microsoft.com/office/drawing/2014/main" xmlns="" id="{11DC9E55-4F22-42FB-A620-654129DBE2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184.xml><?xml version="1.0" encoding="utf-8"?>
<xdr:wsDr xmlns:xdr="http://schemas.openxmlformats.org/drawingml/2006/spreadsheetDrawing" xmlns:a="http://schemas.openxmlformats.org/drawingml/2006/main">
  <xdr:twoCellAnchor editAs="oneCell">
    <xdr:from>
      <xdr:col>10</xdr:col>
      <xdr:colOff>1005840</xdr:colOff>
      <xdr:row>0</xdr:row>
      <xdr:rowOff>83820</xdr:rowOff>
    </xdr:from>
    <xdr:to>
      <xdr:col>10</xdr:col>
      <xdr:colOff>1752600</xdr:colOff>
      <xdr:row>2</xdr:row>
      <xdr:rowOff>83820</xdr:rowOff>
    </xdr:to>
    <xdr:pic>
      <xdr:nvPicPr>
        <xdr:cNvPr id="1820118" name="Picture 2">
          <a:extLst>
            <a:ext uri="{FF2B5EF4-FFF2-40B4-BE49-F238E27FC236}">
              <a16:creationId xmlns:a16="http://schemas.microsoft.com/office/drawing/2014/main" xmlns="" id="{A5CDD7FD-0495-47F4-9B74-A4FC6945D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8382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129540</xdr:colOff>
      <xdr:row>18</xdr:row>
      <xdr:rowOff>137160</xdr:rowOff>
    </xdr:from>
    <xdr:to>
      <xdr:col>7</xdr:col>
      <xdr:colOff>1127760</xdr:colOff>
      <xdr:row>44</xdr:row>
      <xdr:rowOff>45720</xdr:rowOff>
    </xdr:to>
    <xdr:graphicFrame macro="">
      <xdr:nvGraphicFramePr>
        <xdr:cNvPr id="13149229" name="Chart 4">
          <a:extLst>
            <a:ext uri="{FF2B5EF4-FFF2-40B4-BE49-F238E27FC236}">
              <a16:creationId xmlns:a16="http://schemas.microsoft.com/office/drawing/2014/main" xmlns="" id="{DFFC2562-9AEA-4262-8640-7EC448AB33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472440</xdr:colOff>
      <xdr:row>0</xdr:row>
      <xdr:rowOff>76200</xdr:rowOff>
    </xdr:from>
    <xdr:to>
      <xdr:col>7</xdr:col>
      <xdr:colOff>1203960</xdr:colOff>
      <xdr:row>2</xdr:row>
      <xdr:rowOff>114300</xdr:rowOff>
    </xdr:to>
    <xdr:pic>
      <xdr:nvPicPr>
        <xdr:cNvPr id="13149233" name="Picture 6">
          <a:extLst>
            <a:ext uri="{FF2B5EF4-FFF2-40B4-BE49-F238E27FC236}">
              <a16:creationId xmlns:a16="http://schemas.microsoft.com/office/drawing/2014/main" xmlns="" id="{A28F0667-5CE9-40A6-A055-A976023436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706240" y="76200"/>
          <a:ext cx="73152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114299</xdr:colOff>
      <xdr:row>1</xdr:row>
      <xdr:rowOff>9524</xdr:rowOff>
    </xdr:from>
    <xdr:to>
      <xdr:col>8</xdr:col>
      <xdr:colOff>514350</xdr:colOff>
      <xdr:row>47</xdr:row>
      <xdr:rowOff>94253</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2295250" y="171449"/>
          <a:ext cx="5276851" cy="7533279"/>
        </a:xfrm>
        <a:prstGeom prst="rect">
          <a:avLst/>
        </a:prstGeom>
      </xdr:spPr>
    </xdr:pic>
    <xdr:clientData/>
  </xdr:twoCellAnchor>
  <xdr:twoCellAnchor editAs="oneCell">
    <xdr:from>
      <xdr:col>1</xdr:col>
      <xdr:colOff>266700</xdr:colOff>
      <xdr:row>49</xdr:row>
      <xdr:rowOff>57150</xdr:rowOff>
    </xdr:from>
    <xdr:to>
      <xdr:col>7</xdr:col>
      <xdr:colOff>180975</xdr:colOff>
      <xdr:row>57</xdr:row>
      <xdr:rowOff>7620</xdr:rowOff>
    </xdr:to>
    <xdr:pic>
      <xdr:nvPicPr>
        <xdr:cNvPr id="6" name="Picture 5" descr="C:\Users\aabdelwahab\Desktop\FirstPage_Page_1.jpg">
          <a:extLst>
            <a:ext uri="{FF2B5EF4-FFF2-40B4-BE49-F238E27FC236}">
              <a16:creationId xmlns:a16="http://schemas.microsoft.com/office/drawing/2014/main" xmlns="" id="{00000000-0008-0000-01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7" t="71094" r="22513" b="13978"/>
        <a:stretch/>
      </xdr:blipFill>
      <xdr:spPr bwMode="auto">
        <a:xfrm>
          <a:off x="9983238225" y="7991475"/>
          <a:ext cx="3571875" cy="12458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381000</xdr:colOff>
      <xdr:row>13</xdr:row>
      <xdr:rowOff>91440</xdr:rowOff>
    </xdr:from>
    <xdr:to>
      <xdr:col>4</xdr:col>
      <xdr:colOff>1409700</xdr:colOff>
      <xdr:row>35</xdr:row>
      <xdr:rowOff>38100</xdr:rowOff>
    </xdr:to>
    <xdr:graphicFrame macro="">
      <xdr:nvGraphicFramePr>
        <xdr:cNvPr id="1840980" name="Chart 2">
          <a:extLst>
            <a:ext uri="{FF2B5EF4-FFF2-40B4-BE49-F238E27FC236}">
              <a16:creationId xmlns:a16="http://schemas.microsoft.com/office/drawing/2014/main" xmlns="" id="{8F2DA1DC-1421-48BC-A589-BD1597D2EF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979170</xdr:colOff>
      <xdr:row>0</xdr:row>
      <xdr:rowOff>68580</xdr:rowOff>
    </xdr:from>
    <xdr:to>
      <xdr:col>4</xdr:col>
      <xdr:colOff>1725930</xdr:colOff>
      <xdr:row>3</xdr:row>
      <xdr:rowOff>114300</xdr:rowOff>
    </xdr:to>
    <xdr:pic>
      <xdr:nvPicPr>
        <xdr:cNvPr id="1840981" name="Picture 3">
          <a:extLst>
            <a:ext uri="{FF2B5EF4-FFF2-40B4-BE49-F238E27FC236}">
              <a16:creationId xmlns:a16="http://schemas.microsoft.com/office/drawing/2014/main" xmlns="" id="{2DE5153C-5D12-4B14-B921-536B8EC3C1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0862770" y="68580"/>
          <a:ext cx="7467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281940</xdr:colOff>
      <xdr:row>13</xdr:row>
      <xdr:rowOff>99060</xdr:rowOff>
    </xdr:from>
    <xdr:to>
      <xdr:col>8</xdr:col>
      <xdr:colOff>274320</xdr:colOff>
      <xdr:row>33</xdr:row>
      <xdr:rowOff>121920</xdr:rowOff>
    </xdr:to>
    <xdr:graphicFrame macro="">
      <xdr:nvGraphicFramePr>
        <xdr:cNvPr id="1842004" name="Chart 2">
          <a:extLst>
            <a:ext uri="{FF2B5EF4-FFF2-40B4-BE49-F238E27FC236}">
              <a16:creationId xmlns:a16="http://schemas.microsoft.com/office/drawing/2014/main" xmlns="" id="{B525BEEC-7B2D-42E7-84E3-7DF54748DD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594360</xdr:colOff>
      <xdr:row>0</xdr:row>
      <xdr:rowOff>68580</xdr:rowOff>
    </xdr:from>
    <xdr:to>
      <xdr:col>10</xdr:col>
      <xdr:colOff>1341120</xdr:colOff>
      <xdr:row>3</xdr:row>
      <xdr:rowOff>106680</xdr:rowOff>
    </xdr:to>
    <xdr:pic>
      <xdr:nvPicPr>
        <xdr:cNvPr id="1842005" name="Picture 3">
          <a:extLst>
            <a:ext uri="{FF2B5EF4-FFF2-40B4-BE49-F238E27FC236}">
              <a16:creationId xmlns:a16="http://schemas.microsoft.com/office/drawing/2014/main" xmlns="" id="{87FBA31F-3419-4BBE-8840-FC82AF10B7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66900" y="68580"/>
          <a:ext cx="7467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312420</xdr:colOff>
      <xdr:row>12</xdr:row>
      <xdr:rowOff>28575</xdr:rowOff>
    </xdr:from>
    <xdr:to>
      <xdr:col>4</xdr:col>
      <xdr:colOff>1295400</xdr:colOff>
      <xdr:row>34</xdr:row>
      <xdr:rowOff>121920</xdr:rowOff>
    </xdr:to>
    <xdr:graphicFrame macro="">
      <xdr:nvGraphicFramePr>
        <xdr:cNvPr id="1843033" name="Chart 2">
          <a:extLst>
            <a:ext uri="{FF2B5EF4-FFF2-40B4-BE49-F238E27FC236}">
              <a16:creationId xmlns:a16="http://schemas.microsoft.com/office/drawing/2014/main" xmlns="" id="{B097193F-A0BC-4A93-B6FD-F997FFC0D8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1082040</xdr:colOff>
      <xdr:row>0</xdr:row>
      <xdr:rowOff>78105</xdr:rowOff>
    </xdr:from>
    <xdr:to>
      <xdr:col>4</xdr:col>
      <xdr:colOff>1813560</xdr:colOff>
      <xdr:row>3</xdr:row>
      <xdr:rowOff>116205</xdr:rowOff>
    </xdr:to>
    <xdr:pic>
      <xdr:nvPicPr>
        <xdr:cNvPr id="1843034" name="Picture 3">
          <a:extLst>
            <a:ext uri="{FF2B5EF4-FFF2-40B4-BE49-F238E27FC236}">
              <a16:creationId xmlns:a16="http://schemas.microsoft.com/office/drawing/2014/main" xmlns="" id="{CBB78F77-865F-4836-807D-BE05D5414C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80879915" y="78105"/>
          <a:ext cx="73152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137160</xdr:colOff>
      <xdr:row>13</xdr:row>
      <xdr:rowOff>91440</xdr:rowOff>
    </xdr:from>
    <xdr:to>
      <xdr:col>12</xdr:col>
      <xdr:colOff>274320</xdr:colOff>
      <xdr:row>28</xdr:row>
      <xdr:rowOff>144780</xdr:rowOff>
    </xdr:to>
    <xdr:graphicFrame macro="">
      <xdr:nvGraphicFramePr>
        <xdr:cNvPr id="1844054" name="Chart 2">
          <a:extLst>
            <a:ext uri="{FF2B5EF4-FFF2-40B4-BE49-F238E27FC236}">
              <a16:creationId xmlns:a16="http://schemas.microsoft.com/office/drawing/2014/main" xmlns="" id="{E4D996D5-A69D-46B0-B6E2-F2C4881DF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1242060</xdr:colOff>
      <xdr:row>0</xdr:row>
      <xdr:rowOff>59055</xdr:rowOff>
    </xdr:from>
    <xdr:to>
      <xdr:col>13</xdr:col>
      <xdr:colOff>1988820</xdr:colOff>
      <xdr:row>3</xdr:row>
      <xdr:rowOff>97155</xdr:rowOff>
    </xdr:to>
    <xdr:pic>
      <xdr:nvPicPr>
        <xdr:cNvPr id="1844055" name="Picture 3">
          <a:extLst>
            <a:ext uri="{FF2B5EF4-FFF2-40B4-BE49-F238E27FC236}">
              <a16:creationId xmlns:a16="http://schemas.microsoft.com/office/drawing/2014/main" xmlns="" id="{8FD2FFB8-E41D-4D4C-851D-F913D338D1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3999055" y="59055"/>
          <a:ext cx="74676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617220</xdr:colOff>
      <xdr:row>31</xdr:row>
      <xdr:rowOff>45720</xdr:rowOff>
    </xdr:to>
    <xdr:graphicFrame macro="">
      <xdr:nvGraphicFramePr>
        <xdr:cNvPr id="1845081" name="Chart 2">
          <a:extLst>
            <a:ext uri="{FF2B5EF4-FFF2-40B4-BE49-F238E27FC236}">
              <a16:creationId xmlns:a16="http://schemas.microsoft.com/office/drawing/2014/main" xmlns="" id="{9850DF63-AD2A-4C58-AE14-8A6FFEE8BF4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1272540</xdr:colOff>
      <xdr:row>0</xdr:row>
      <xdr:rowOff>45720</xdr:rowOff>
    </xdr:from>
    <xdr:to>
      <xdr:col>10</xdr:col>
      <xdr:colOff>2011680</xdr:colOff>
      <xdr:row>3</xdr:row>
      <xdr:rowOff>83820</xdr:rowOff>
    </xdr:to>
    <xdr:pic>
      <xdr:nvPicPr>
        <xdr:cNvPr id="1845082" name="Picture 3">
          <a:extLst>
            <a:ext uri="{FF2B5EF4-FFF2-40B4-BE49-F238E27FC236}">
              <a16:creationId xmlns:a16="http://schemas.microsoft.com/office/drawing/2014/main" xmlns="" id="{3CA3A7A1-D960-4F1B-91C2-49388A0C63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82140" y="4572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655320</xdr:colOff>
      <xdr:row>30</xdr:row>
      <xdr:rowOff>144780</xdr:rowOff>
    </xdr:to>
    <xdr:graphicFrame macro="">
      <xdr:nvGraphicFramePr>
        <xdr:cNvPr id="1846212" name="Chart 2">
          <a:extLst>
            <a:ext uri="{FF2B5EF4-FFF2-40B4-BE49-F238E27FC236}">
              <a16:creationId xmlns:a16="http://schemas.microsoft.com/office/drawing/2014/main" xmlns="" id="{12F46D41-B47A-4697-9A23-72EC56CD76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1249680</xdr:colOff>
      <xdr:row>0</xdr:row>
      <xdr:rowOff>68580</xdr:rowOff>
    </xdr:from>
    <xdr:to>
      <xdr:col>10</xdr:col>
      <xdr:colOff>2004060</xdr:colOff>
      <xdr:row>3</xdr:row>
      <xdr:rowOff>106680</xdr:rowOff>
    </xdr:to>
    <xdr:pic>
      <xdr:nvPicPr>
        <xdr:cNvPr id="1846213" name="Picture 4">
          <a:extLst>
            <a:ext uri="{FF2B5EF4-FFF2-40B4-BE49-F238E27FC236}">
              <a16:creationId xmlns:a16="http://schemas.microsoft.com/office/drawing/2014/main" xmlns="" id="{5DCA53E2-3196-458A-AFE7-E1645709DD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89760" y="68580"/>
          <a:ext cx="75438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388620</xdr:colOff>
      <xdr:row>13</xdr:row>
      <xdr:rowOff>99060</xdr:rowOff>
    </xdr:from>
    <xdr:to>
      <xdr:col>5</xdr:col>
      <xdr:colOff>1097280</xdr:colOff>
      <xdr:row>38</xdr:row>
      <xdr:rowOff>30480</xdr:rowOff>
    </xdr:to>
    <xdr:graphicFrame macro="">
      <xdr:nvGraphicFramePr>
        <xdr:cNvPr id="13157403" name="Chart 2">
          <a:extLst>
            <a:ext uri="{FF2B5EF4-FFF2-40B4-BE49-F238E27FC236}">
              <a16:creationId xmlns:a16="http://schemas.microsoft.com/office/drawing/2014/main" xmlns="" id="{F404F88B-E8C7-4964-A90F-4CED194621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1295400</xdr:colOff>
      <xdr:row>0</xdr:row>
      <xdr:rowOff>83820</xdr:rowOff>
    </xdr:from>
    <xdr:to>
      <xdr:col>5</xdr:col>
      <xdr:colOff>1295400</xdr:colOff>
      <xdr:row>0</xdr:row>
      <xdr:rowOff>426720</xdr:rowOff>
    </xdr:to>
    <xdr:pic>
      <xdr:nvPicPr>
        <xdr:cNvPr id="13157404" name="Picture 1">
          <a:extLst>
            <a:ext uri="{FF2B5EF4-FFF2-40B4-BE49-F238E27FC236}">
              <a16:creationId xmlns:a16="http://schemas.microsoft.com/office/drawing/2014/main" xmlns="" id="{0D9DADFA-13BF-43F0-8646-6DBD2B4361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420740" y="8382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670560</xdr:colOff>
      <xdr:row>0</xdr:row>
      <xdr:rowOff>83820</xdr:rowOff>
    </xdr:from>
    <xdr:to>
      <xdr:col>5</xdr:col>
      <xdr:colOff>1409700</xdr:colOff>
      <xdr:row>1</xdr:row>
      <xdr:rowOff>297180</xdr:rowOff>
    </xdr:to>
    <xdr:pic>
      <xdr:nvPicPr>
        <xdr:cNvPr id="13157405" name="Picture 4">
          <a:extLst>
            <a:ext uri="{FF2B5EF4-FFF2-40B4-BE49-F238E27FC236}">
              <a16:creationId xmlns:a16="http://schemas.microsoft.com/office/drawing/2014/main" xmlns="" id="{1745CB75-DC1E-4190-B261-E2274C9E47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6306440" y="8382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297180</xdr:colOff>
      <xdr:row>13</xdr:row>
      <xdr:rowOff>45720</xdr:rowOff>
    </xdr:from>
    <xdr:to>
      <xdr:col>2</xdr:col>
      <xdr:colOff>1752600</xdr:colOff>
      <xdr:row>34</xdr:row>
      <xdr:rowOff>106680</xdr:rowOff>
    </xdr:to>
    <xdr:graphicFrame macro="">
      <xdr:nvGraphicFramePr>
        <xdr:cNvPr id="1848153" name="Chart 2">
          <a:extLst>
            <a:ext uri="{FF2B5EF4-FFF2-40B4-BE49-F238E27FC236}">
              <a16:creationId xmlns:a16="http://schemas.microsoft.com/office/drawing/2014/main" xmlns="" id="{EAFF16F8-37EB-4D25-A036-2A8CF4DA1B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1447800</xdr:colOff>
      <xdr:row>0</xdr:row>
      <xdr:rowOff>83820</xdr:rowOff>
    </xdr:from>
    <xdr:to>
      <xdr:col>2</xdr:col>
      <xdr:colOff>2186940</xdr:colOff>
      <xdr:row>2</xdr:row>
      <xdr:rowOff>114300</xdr:rowOff>
    </xdr:to>
    <xdr:pic>
      <xdr:nvPicPr>
        <xdr:cNvPr id="1848154" name="Picture 3">
          <a:extLst>
            <a:ext uri="{FF2B5EF4-FFF2-40B4-BE49-F238E27FC236}">
              <a16:creationId xmlns:a16="http://schemas.microsoft.com/office/drawing/2014/main" xmlns="" id="{26858B0E-F415-42E1-8D18-54DC38412B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676260" y="8382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281940</xdr:colOff>
      <xdr:row>13</xdr:row>
      <xdr:rowOff>91440</xdr:rowOff>
    </xdr:from>
    <xdr:to>
      <xdr:col>2</xdr:col>
      <xdr:colOff>1912620</xdr:colOff>
      <xdr:row>38</xdr:row>
      <xdr:rowOff>38100</xdr:rowOff>
    </xdr:to>
    <xdr:graphicFrame macro="">
      <xdr:nvGraphicFramePr>
        <xdr:cNvPr id="1889112" name="Chart 2">
          <a:extLst>
            <a:ext uri="{FF2B5EF4-FFF2-40B4-BE49-F238E27FC236}">
              <a16:creationId xmlns:a16="http://schemas.microsoft.com/office/drawing/2014/main" xmlns="" id="{AEAFB367-DD03-4B4C-8279-C900FEBDEE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1470660</xdr:colOff>
      <xdr:row>0</xdr:row>
      <xdr:rowOff>68580</xdr:rowOff>
    </xdr:from>
    <xdr:to>
      <xdr:col>2</xdr:col>
      <xdr:colOff>2217420</xdr:colOff>
      <xdr:row>1</xdr:row>
      <xdr:rowOff>304800</xdr:rowOff>
    </xdr:to>
    <xdr:pic>
      <xdr:nvPicPr>
        <xdr:cNvPr id="1889113" name="Picture 3">
          <a:extLst>
            <a:ext uri="{FF2B5EF4-FFF2-40B4-BE49-F238E27FC236}">
              <a16:creationId xmlns:a16="http://schemas.microsoft.com/office/drawing/2014/main" xmlns="" id="{0861F257-ED8C-431A-A767-05D0334F34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64578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60960</xdr:colOff>
      <xdr:row>0</xdr:row>
      <xdr:rowOff>68580</xdr:rowOff>
    </xdr:from>
    <xdr:to>
      <xdr:col>0</xdr:col>
      <xdr:colOff>6987540</xdr:colOff>
      <xdr:row>60</xdr:row>
      <xdr:rowOff>68580</xdr:rowOff>
    </xdr:to>
    <xdr:pic>
      <xdr:nvPicPr>
        <xdr:cNvPr id="157593" name="Picture 1">
          <a:extLst>
            <a:ext uri="{FF2B5EF4-FFF2-40B4-BE49-F238E27FC236}">
              <a16:creationId xmlns:a16="http://schemas.microsoft.com/office/drawing/2014/main" xmlns="" id="{397CDD5F-ABA9-4F33-BBBF-9AC8536FE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24200" y="68580"/>
          <a:ext cx="692658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56029</xdr:colOff>
      <xdr:row>1</xdr:row>
      <xdr:rowOff>33618</xdr:rowOff>
    </xdr:from>
    <xdr:to>
      <xdr:col>11</xdr:col>
      <xdr:colOff>546824</xdr:colOff>
      <xdr:row>63</xdr:row>
      <xdr:rowOff>56030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2" t="1559" r="743" b="1404"/>
        <a:stretch/>
      </xdr:blipFill>
      <xdr:spPr>
        <a:xfrm>
          <a:off x="9907044411" y="190500"/>
          <a:ext cx="7147089" cy="992841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137160</xdr:colOff>
      <xdr:row>0</xdr:row>
      <xdr:rowOff>68580</xdr:rowOff>
    </xdr:from>
    <xdr:to>
      <xdr:col>0</xdr:col>
      <xdr:colOff>7101840</xdr:colOff>
      <xdr:row>60</xdr:row>
      <xdr:rowOff>99060</xdr:rowOff>
    </xdr:to>
    <xdr:pic>
      <xdr:nvPicPr>
        <xdr:cNvPr id="1755673" name="Picture 1">
          <a:extLst>
            <a:ext uri="{FF2B5EF4-FFF2-40B4-BE49-F238E27FC236}">
              <a16:creationId xmlns:a16="http://schemas.microsoft.com/office/drawing/2014/main" xmlns="" id="{1A10C9FC-AD13-43FE-9356-2925351617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608020" y="68580"/>
          <a:ext cx="6964680" cy="1008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937260</xdr:colOff>
      <xdr:row>0</xdr:row>
      <xdr:rowOff>91440</xdr:rowOff>
    </xdr:from>
    <xdr:to>
      <xdr:col>6</xdr:col>
      <xdr:colOff>1684020</xdr:colOff>
      <xdr:row>3</xdr:row>
      <xdr:rowOff>7620</xdr:rowOff>
    </xdr:to>
    <xdr:pic>
      <xdr:nvPicPr>
        <xdr:cNvPr id="13161481" name="Picture 2">
          <a:extLst>
            <a:ext uri="{FF2B5EF4-FFF2-40B4-BE49-F238E27FC236}">
              <a16:creationId xmlns:a16="http://schemas.microsoft.com/office/drawing/2014/main" xmlns="" id="{D1DE5DA7-FA48-496D-A4F3-3CEA287A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914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B94C9D5D-9A19-442B-A9C1-1CEBDD23FB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0.00571</cdr:x>
      <cdr:y>0.00858</cdr:y>
    </cdr:from>
    <cdr:to>
      <cdr:x>0.08662</cdr:x>
      <cdr:y>0.12494</cdr:y>
    </cdr:to>
    <cdr:pic>
      <cdr:nvPicPr>
        <cdr:cNvPr id="4" name="Picture 3">
          <a:extLst xmlns:a="http://schemas.openxmlformats.org/drawingml/2006/main">
            <a:ext uri="{FF2B5EF4-FFF2-40B4-BE49-F238E27FC236}">
              <a16:creationId xmlns:a16="http://schemas.microsoft.com/office/drawing/2014/main" xmlns="" id="{A5694B7A-3D51-4353-AA37-D532B072848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34.xml><?xml version="1.0" encoding="utf-8"?>
<xdr:wsDr xmlns:xdr="http://schemas.openxmlformats.org/drawingml/2006/spreadsheetDrawing" xmlns:a="http://schemas.openxmlformats.org/drawingml/2006/main">
  <xdr:twoCellAnchor editAs="oneCell">
    <xdr:from>
      <xdr:col>6</xdr:col>
      <xdr:colOff>960120</xdr:colOff>
      <xdr:row>0</xdr:row>
      <xdr:rowOff>53340</xdr:rowOff>
    </xdr:from>
    <xdr:to>
      <xdr:col>6</xdr:col>
      <xdr:colOff>1699260</xdr:colOff>
      <xdr:row>2</xdr:row>
      <xdr:rowOff>236220</xdr:rowOff>
    </xdr:to>
    <xdr:pic>
      <xdr:nvPicPr>
        <xdr:cNvPr id="13163529" name="Picture 3">
          <a:extLst>
            <a:ext uri="{FF2B5EF4-FFF2-40B4-BE49-F238E27FC236}">
              <a16:creationId xmlns:a16="http://schemas.microsoft.com/office/drawing/2014/main" xmlns="" id="{3ADAF8F6-25C6-4002-91B9-C99A29504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53340"/>
          <a:ext cx="73914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C954146F-F55A-4AD7-90BA-30F20CD774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0.00571</cdr:x>
      <cdr:y>0.00783</cdr:y>
    </cdr:from>
    <cdr:to>
      <cdr:x>0.08287</cdr:x>
      <cdr:y>0.12769</cdr:y>
    </cdr:to>
    <cdr:pic>
      <cdr:nvPicPr>
        <cdr:cNvPr id="3" name="Picture 2">
          <a:extLst xmlns:a="http://schemas.openxmlformats.org/drawingml/2006/main">
            <a:ext uri="{FF2B5EF4-FFF2-40B4-BE49-F238E27FC236}">
              <a16:creationId xmlns:a16="http://schemas.microsoft.com/office/drawing/2014/main" xmlns="" id="{EC415F89-C9FD-4206-A9B5-BBF2141126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twoCellAnchor editAs="oneCell">
    <xdr:from>
      <xdr:col>6</xdr:col>
      <xdr:colOff>952500</xdr:colOff>
      <xdr:row>0</xdr:row>
      <xdr:rowOff>68580</xdr:rowOff>
    </xdr:from>
    <xdr:to>
      <xdr:col>6</xdr:col>
      <xdr:colOff>1691640</xdr:colOff>
      <xdr:row>2</xdr:row>
      <xdr:rowOff>236220</xdr:rowOff>
    </xdr:to>
    <xdr:pic>
      <xdr:nvPicPr>
        <xdr:cNvPr id="13165577" name="Picture 2">
          <a:extLst>
            <a:ext uri="{FF2B5EF4-FFF2-40B4-BE49-F238E27FC236}">
              <a16:creationId xmlns:a16="http://schemas.microsoft.com/office/drawing/2014/main" xmlns="" id="{9E0D55F9-E11E-42FD-A425-FF2291D05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872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9F5EFEB9-D99C-4FA5-88FA-A2D3EF479A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0.00621</cdr:x>
      <cdr:y>0.00808</cdr:y>
    </cdr:from>
    <cdr:to>
      <cdr:x>0.08437</cdr:x>
      <cdr:y>0.12619</cdr:y>
    </cdr:to>
    <cdr:pic>
      <cdr:nvPicPr>
        <cdr:cNvPr id="4" name="Picture 3">
          <a:extLst xmlns:a="http://schemas.openxmlformats.org/drawingml/2006/main">
            <a:ext uri="{FF2B5EF4-FFF2-40B4-BE49-F238E27FC236}">
              <a16:creationId xmlns:a16="http://schemas.microsoft.com/office/drawing/2014/main" xmlns="" id="{94259690-E158-4A5B-A2B2-E601C17A9BD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2392680</xdr:colOff>
      <xdr:row>0</xdr:row>
      <xdr:rowOff>60960</xdr:rowOff>
    </xdr:from>
    <xdr:to>
      <xdr:col>4</xdr:col>
      <xdr:colOff>0</xdr:colOff>
      <xdr:row>2</xdr:row>
      <xdr:rowOff>144780</xdr:rowOff>
    </xdr:to>
    <xdr:pic>
      <xdr:nvPicPr>
        <xdr:cNvPr id="979812" name="Picture 2">
          <a:extLst>
            <a:ext uri="{FF2B5EF4-FFF2-40B4-BE49-F238E27FC236}">
              <a16:creationId xmlns:a16="http://schemas.microsoft.com/office/drawing/2014/main" xmlns="" id="{9B6F4E11-6E47-4840-A385-83E935093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784720" y="60960"/>
          <a:ext cx="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13</xdr:col>
      <xdr:colOff>716280</xdr:colOff>
      <xdr:row>0</xdr:row>
      <xdr:rowOff>91440</xdr:rowOff>
    </xdr:from>
    <xdr:to>
      <xdr:col>14</xdr:col>
      <xdr:colOff>693420</xdr:colOff>
      <xdr:row>2</xdr:row>
      <xdr:rowOff>45720</xdr:rowOff>
    </xdr:to>
    <xdr:pic>
      <xdr:nvPicPr>
        <xdr:cNvPr id="13167625" name="Picture 2">
          <a:extLst>
            <a:ext uri="{FF2B5EF4-FFF2-40B4-BE49-F238E27FC236}">
              <a16:creationId xmlns:a16="http://schemas.microsoft.com/office/drawing/2014/main" xmlns="" id="{2AC00839-E57D-4893-9200-5A9CC87D3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105540" y="9144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9</xdr:col>
      <xdr:colOff>137160</xdr:colOff>
      <xdr:row>0</xdr:row>
      <xdr:rowOff>83820</xdr:rowOff>
    </xdr:from>
    <xdr:to>
      <xdr:col>9</xdr:col>
      <xdr:colOff>876300</xdr:colOff>
      <xdr:row>2</xdr:row>
      <xdr:rowOff>76200</xdr:rowOff>
    </xdr:to>
    <xdr:pic>
      <xdr:nvPicPr>
        <xdr:cNvPr id="13168649" name="Picture 2">
          <a:extLst>
            <a:ext uri="{FF2B5EF4-FFF2-40B4-BE49-F238E27FC236}">
              <a16:creationId xmlns:a16="http://schemas.microsoft.com/office/drawing/2014/main" xmlns="" id="{9F5697F4-E7A6-4E55-9BBB-2085F74BB7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89860" y="83820"/>
          <a:ext cx="7391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9</xdr:col>
      <xdr:colOff>190500</xdr:colOff>
      <xdr:row>0</xdr:row>
      <xdr:rowOff>114300</xdr:rowOff>
    </xdr:from>
    <xdr:to>
      <xdr:col>9</xdr:col>
      <xdr:colOff>922020</xdr:colOff>
      <xdr:row>2</xdr:row>
      <xdr:rowOff>99060</xdr:rowOff>
    </xdr:to>
    <xdr:pic>
      <xdr:nvPicPr>
        <xdr:cNvPr id="13169673" name="Picture 2">
          <a:extLst>
            <a:ext uri="{FF2B5EF4-FFF2-40B4-BE49-F238E27FC236}">
              <a16:creationId xmlns:a16="http://schemas.microsoft.com/office/drawing/2014/main" xmlns="" id="{9CD3B1D2-51A3-423C-8660-F61B3AB769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11430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9</xdr:col>
      <xdr:colOff>144780</xdr:colOff>
      <xdr:row>0</xdr:row>
      <xdr:rowOff>91440</xdr:rowOff>
    </xdr:from>
    <xdr:to>
      <xdr:col>9</xdr:col>
      <xdr:colOff>891540</xdr:colOff>
      <xdr:row>2</xdr:row>
      <xdr:rowOff>76200</xdr:rowOff>
    </xdr:to>
    <xdr:pic>
      <xdr:nvPicPr>
        <xdr:cNvPr id="13170697" name="Picture 2">
          <a:extLst>
            <a:ext uri="{FF2B5EF4-FFF2-40B4-BE49-F238E27FC236}">
              <a16:creationId xmlns:a16="http://schemas.microsoft.com/office/drawing/2014/main" xmlns="" id="{9D749DAD-3606-434B-9D55-71FF14ECFB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7462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609600</xdr:colOff>
      <xdr:row>0</xdr:row>
      <xdr:rowOff>68580</xdr:rowOff>
    </xdr:from>
    <xdr:to>
      <xdr:col>9</xdr:col>
      <xdr:colOff>1348740</xdr:colOff>
      <xdr:row>3</xdr:row>
      <xdr:rowOff>83820</xdr:rowOff>
    </xdr:to>
    <xdr:pic>
      <xdr:nvPicPr>
        <xdr:cNvPr id="13171721" name="Picture 2">
          <a:extLst>
            <a:ext uri="{FF2B5EF4-FFF2-40B4-BE49-F238E27FC236}">
              <a16:creationId xmlns:a16="http://schemas.microsoft.com/office/drawing/2014/main" xmlns="" id="{4C81D273-089E-47BA-B47E-004E751E65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609600</xdr:colOff>
      <xdr:row>0</xdr:row>
      <xdr:rowOff>83820</xdr:rowOff>
    </xdr:from>
    <xdr:to>
      <xdr:col>9</xdr:col>
      <xdr:colOff>1348740</xdr:colOff>
      <xdr:row>3</xdr:row>
      <xdr:rowOff>114300</xdr:rowOff>
    </xdr:to>
    <xdr:pic>
      <xdr:nvPicPr>
        <xdr:cNvPr id="13172745" name="Picture 2">
          <a:extLst>
            <a:ext uri="{FF2B5EF4-FFF2-40B4-BE49-F238E27FC236}">
              <a16:creationId xmlns:a16="http://schemas.microsoft.com/office/drawing/2014/main" xmlns="" id="{3DFDA762-6F05-457A-AE55-94CAA5313C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838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594360</xdr:colOff>
      <xdr:row>0</xdr:row>
      <xdr:rowOff>68580</xdr:rowOff>
    </xdr:from>
    <xdr:to>
      <xdr:col>9</xdr:col>
      <xdr:colOff>1341120</xdr:colOff>
      <xdr:row>3</xdr:row>
      <xdr:rowOff>83820</xdr:rowOff>
    </xdr:to>
    <xdr:pic>
      <xdr:nvPicPr>
        <xdr:cNvPr id="13173769" name="Picture 2">
          <a:extLst>
            <a:ext uri="{FF2B5EF4-FFF2-40B4-BE49-F238E27FC236}">
              <a16:creationId xmlns:a16="http://schemas.microsoft.com/office/drawing/2014/main" xmlns="" id="{97E3EFF4-7A6F-4088-B67C-345C46396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51760" y="68580"/>
          <a:ext cx="7467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617220</xdr:colOff>
      <xdr:row>0</xdr:row>
      <xdr:rowOff>68580</xdr:rowOff>
    </xdr:from>
    <xdr:to>
      <xdr:col>9</xdr:col>
      <xdr:colOff>1356360</xdr:colOff>
      <xdr:row>3</xdr:row>
      <xdr:rowOff>83820</xdr:rowOff>
    </xdr:to>
    <xdr:pic>
      <xdr:nvPicPr>
        <xdr:cNvPr id="13174793" name="Picture 2">
          <a:extLst>
            <a:ext uri="{FF2B5EF4-FFF2-40B4-BE49-F238E27FC236}">
              <a16:creationId xmlns:a16="http://schemas.microsoft.com/office/drawing/2014/main" xmlns="" id="{3264E022-B7B4-4376-808E-C33642E28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xdr:col>
      <xdr:colOff>617220</xdr:colOff>
      <xdr:row>0</xdr:row>
      <xdr:rowOff>38100</xdr:rowOff>
    </xdr:from>
    <xdr:to>
      <xdr:col>9</xdr:col>
      <xdr:colOff>1356360</xdr:colOff>
      <xdr:row>3</xdr:row>
      <xdr:rowOff>68580</xdr:rowOff>
    </xdr:to>
    <xdr:pic>
      <xdr:nvPicPr>
        <xdr:cNvPr id="13175817" name="Picture 2">
          <a:extLst>
            <a:ext uri="{FF2B5EF4-FFF2-40B4-BE49-F238E27FC236}">
              <a16:creationId xmlns:a16="http://schemas.microsoft.com/office/drawing/2014/main" xmlns="" id="{61A578DA-5587-42D0-939F-7DFE424D48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3810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9</xdr:col>
      <xdr:colOff>609600</xdr:colOff>
      <xdr:row>0</xdr:row>
      <xdr:rowOff>68580</xdr:rowOff>
    </xdr:from>
    <xdr:to>
      <xdr:col>9</xdr:col>
      <xdr:colOff>1348740</xdr:colOff>
      <xdr:row>3</xdr:row>
      <xdr:rowOff>106680</xdr:rowOff>
    </xdr:to>
    <xdr:pic>
      <xdr:nvPicPr>
        <xdr:cNvPr id="13176841" name="Picture 2">
          <a:extLst>
            <a:ext uri="{FF2B5EF4-FFF2-40B4-BE49-F238E27FC236}">
              <a16:creationId xmlns:a16="http://schemas.microsoft.com/office/drawing/2014/main" xmlns="" id="{1A5D8439-E109-4272-A072-39143B4840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391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908108</xdr:colOff>
      <xdr:row>9</xdr:row>
      <xdr:rowOff>114300</xdr:rowOff>
    </xdr:from>
    <xdr:to>
      <xdr:col>3</xdr:col>
      <xdr:colOff>908108</xdr:colOff>
      <xdr:row>14</xdr:row>
      <xdr:rowOff>155611</xdr:rowOff>
    </xdr:to>
    <xdr:cxnSp macro="">
      <xdr:nvCxnSpPr>
        <xdr:cNvPr id="10" name="Straight Connector 9">
          <a:extLst>
            <a:ext uri="{FF2B5EF4-FFF2-40B4-BE49-F238E27FC236}">
              <a16:creationId xmlns:a16="http://schemas.microsoft.com/office/drawing/2014/main" xmlns="" id="{2335D416-3669-429A-80D4-48D317013CDC}"/>
            </a:ext>
          </a:extLst>
        </xdr:cNvPr>
        <xdr:cNvCxnSpPr/>
      </xdr:nvCxnSpPr>
      <xdr:spPr>
        <a:xfrm>
          <a:off x="154627522" y="2552700"/>
          <a:ext cx="0" cy="10763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1872038</xdr:colOff>
      <xdr:row>14</xdr:row>
      <xdr:rowOff>166052</xdr:rowOff>
    </xdr:from>
    <xdr:to>
      <xdr:col>1</xdr:col>
      <xdr:colOff>1872038</xdr:colOff>
      <xdr:row>16</xdr:row>
      <xdr:rowOff>57521</xdr:rowOff>
    </xdr:to>
    <xdr:cxnSp macro="">
      <xdr:nvCxnSpPr>
        <xdr:cNvPr id="56" name="Straight Connector 55">
          <a:extLst>
            <a:ext uri="{FF2B5EF4-FFF2-40B4-BE49-F238E27FC236}">
              <a16:creationId xmlns:a16="http://schemas.microsoft.com/office/drawing/2014/main" xmlns="" id="{83E598E5-B20F-4885-87EF-B34A42B9DCDB}"/>
            </a:ext>
          </a:extLst>
        </xdr:cNvPr>
        <xdr:cNvCxnSpPr/>
      </xdr:nvCxnSpPr>
      <xdr:spPr>
        <a:xfrm>
          <a:off x="156742072" y="3633787"/>
          <a:ext cx="0" cy="33813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368358</xdr:colOff>
      <xdr:row>9</xdr:row>
      <xdr:rowOff>114300</xdr:rowOff>
    </xdr:from>
    <xdr:to>
      <xdr:col>1</xdr:col>
      <xdr:colOff>368358</xdr:colOff>
      <xdr:row>10</xdr:row>
      <xdr:rowOff>76200</xdr:rowOff>
    </xdr:to>
    <xdr:cxnSp macro="">
      <xdr:nvCxnSpPr>
        <xdr:cNvPr id="36" name="Straight Connector 35">
          <a:extLst>
            <a:ext uri="{FF2B5EF4-FFF2-40B4-BE49-F238E27FC236}">
              <a16:creationId xmlns:a16="http://schemas.microsoft.com/office/drawing/2014/main" xmlns="" id="{CEBDE5BC-B8D1-4DA1-A17D-0DF6CEF686B3}"/>
            </a:ext>
          </a:extLst>
        </xdr:cNvPr>
        <xdr:cNvCxnSpPr/>
      </xdr:nvCxnSpPr>
      <xdr:spPr>
        <a:xfrm>
          <a:off x="158199397" y="2552700"/>
          <a:ext cx="0" cy="17145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1340655</xdr:colOff>
      <xdr:row>14</xdr:row>
      <xdr:rowOff>155575</xdr:rowOff>
    </xdr:from>
    <xdr:to>
      <xdr:col>3</xdr:col>
      <xdr:colOff>1382085</xdr:colOff>
      <xdr:row>26</xdr:row>
      <xdr:rowOff>182303</xdr:rowOff>
    </xdr:to>
    <xdr:cxnSp macro="">
      <xdr:nvCxnSpPr>
        <xdr:cNvPr id="24" name="Straight Arrow Connector 23">
          <a:extLst>
            <a:ext uri="{FF2B5EF4-FFF2-40B4-BE49-F238E27FC236}">
              <a16:creationId xmlns:a16="http://schemas.microsoft.com/office/drawing/2014/main" xmlns="" id="{E1CB8EE4-BA8F-4C39-BC76-8E7F0F760E9B}"/>
            </a:ext>
          </a:extLst>
        </xdr:cNvPr>
        <xdr:cNvCxnSpPr/>
      </xdr:nvCxnSpPr>
      <xdr:spPr>
        <a:xfrm>
          <a:off x="154172194" y="3629025"/>
          <a:ext cx="29131" cy="2550846"/>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1437405</xdr:colOff>
      <xdr:row>6</xdr:row>
      <xdr:rowOff>76201</xdr:rowOff>
    </xdr:from>
    <xdr:to>
      <xdr:col>2</xdr:col>
      <xdr:colOff>446197</xdr:colOff>
      <xdr:row>8</xdr:row>
      <xdr:rowOff>150801</xdr:rowOff>
    </xdr:to>
    <xdr:sp macro="" textlink="">
      <xdr:nvSpPr>
        <xdr:cNvPr id="2" name="TextBox 1">
          <a:extLst>
            <a:ext uri="{FF2B5EF4-FFF2-40B4-BE49-F238E27FC236}">
              <a16:creationId xmlns:a16="http://schemas.microsoft.com/office/drawing/2014/main" xmlns="" id="{585EC229-E8E1-40EC-BBBD-6E6F3923BF6A}"/>
            </a:ext>
          </a:extLst>
        </xdr:cNvPr>
        <xdr:cNvSpPr txBox="1"/>
      </xdr:nvSpPr>
      <xdr:spPr>
        <a:xfrm>
          <a:off x="155539883" y="1885951"/>
          <a:ext cx="1626662" cy="493700"/>
        </a:xfrm>
        <a:prstGeom prst="round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QA" sz="1100"/>
            <a:t>إجمالي السكان</a:t>
          </a:r>
        </a:p>
        <a:p>
          <a:pPr algn="ctr" rtl="1"/>
          <a:r>
            <a:rPr lang="en-US" sz="1100"/>
            <a:t>Total</a:t>
          </a:r>
          <a:r>
            <a:rPr lang="en-US" sz="1100" baseline="0"/>
            <a:t> population</a:t>
          </a:r>
          <a:endParaRPr lang="en-US" sz="1100"/>
        </a:p>
      </xdr:txBody>
    </xdr:sp>
    <xdr:clientData/>
  </xdr:twoCellAnchor>
  <xdr:twoCellAnchor>
    <xdr:from>
      <xdr:col>0</xdr:col>
      <xdr:colOff>202340</xdr:colOff>
      <xdr:row>10</xdr:row>
      <xdr:rowOff>72695</xdr:rowOff>
    </xdr:from>
    <xdr:to>
      <xdr:col>1</xdr:col>
      <xdr:colOff>1180457</xdr:colOff>
      <xdr:row>14</xdr:row>
      <xdr:rowOff>33695</xdr:rowOff>
    </xdr:to>
    <xdr:sp macro="" textlink="">
      <xdr:nvSpPr>
        <xdr:cNvPr id="3" name="TextBox 2">
          <a:extLst>
            <a:ext uri="{FF2B5EF4-FFF2-40B4-BE49-F238E27FC236}">
              <a16:creationId xmlns:a16="http://schemas.microsoft.com/office/drawing/2014/main" xmlns="" id="{9976B97C-A22A-4131-AC33-FD3B52BED2C9}"/>
            </a:ext>
          </a:extLst>
        </xdr:cNvPr>
        <xdr:cNvSpPr txBox="1"/>
      </xdr:nvSpPr>
      <xdr:spPr>
        <a:xfrm>
          <a:off x="157400625" y="2720645"/>
          <a:ext cx="130324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الأشخاص دون سن العمل</a:t>
          </a:r>
          <a:endParaRPr lang="ar-QA" sz="1000"/>
        </a:p>
        <a:p>
          <a:pPr algn="ctr" rtl="1"/>
          <a:r>
            <a:rPr lang="en-US" sz="1000"/>
            <a:t>Person below working age</a:t>
          </a:r>
        </a:p>
      </xdr:txBody>
    </xdr:sp>
    <xdr:clientData/>
  </xdr:twoCellAnchor>
  <xdr:twoCellAnchor>
    <xdr:from>
      <xdr:col>3</xdr:col>
      <xdr:colOff>9525</xdr:colOff>
      <xdr:row>10</xdr:row>
      <xdr:rowOff>80480</xdr:rowOff>
    </xdr:from>
    <xdr:to>
      <xdr:col>3</xdr:col>
      <xdr:colOff>1951198</xdr:colOff>
      <xdr:row>14</xdr:row>
      <xdr:rowOff>41480</xdr:rowOff>
    </xdr:to>
    <xdr:sp macro="" textlink="">
      <xdr:nvSpPr>
        <xdr:cNvPr id="4" name="TextBox 3">
          <a:extLst>
            <a:ext uri="{FF2B5EF4-FFF2-40B4-BE49-F238E27FC236}">
              <a16:creationId xmlns:a16="http://schemas.microsoft.com/office/drawing/2014/main" xmlns="" id="{CBDE300E-8379-46A3-9369-4DBEF2AB95BD}"/>
            </a:ext>
          </a:extLst>
        </xdr:cNvPr>
        <xdr:cNvSpPr txBox="1"/>
      </xdr:nvSpPr>
      <xdr:spPr>
        <a:xfrm>
          <a:off x="153609675" y="2728430"/>
          <a:ext cx="189547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في سن العمل</a:t>
          </a:r>
        </a:p>
        <a:p>
          <a:pPr algn="ctr" rtl="1"/>
          <a:r>
            <a:rPr lang="ar-SA" sz="1000"/>
            <a:t>(15 سنة فأكثر)</a:t>
          </a:r>
          <a:endParaRPr lang="ar-QA" sz="1000"/>
        </a:p>
        <a:p>
          <a:pPr algn="ctr" rtl="1"/>
          <a:r>
            <a:rPr lang="en-US" sz="1000"/>
            <a:t>Working age population</a:t>
          </a:r>
        </a:p>
        <a:p>
          <a:pPr algn="ctr" rtl="1"/>
          <a:r>
            <a:rPr lang="en-US" sz="1000" baseline="0"/>
            <a:t> (15 years &amp; above)</a:t>
          </a:r>
          <a:endParaRPr lang="en-US" sz="1000"/>
        </a:p>
      </xdr:txBody>
    </xdr:sp>
    <xdr:clientData/>
  </xdr:twoCellAnchor>
  <xdr:twoCellAnchor>
    <xdr:from>
      <xdr:col>1</xdr:col>
      <xdr:colOff>962576</xdr:colOff>
      <xdr:row>15</xdr:row>
      <xdr:rowOff>49205</xdr:rowOff>
    </xdr:from>
    <xdr:to>
      <xdr:col>2</xdr:col>
      <xdr:colOff>92501</xdr:colOff>
      <xdr:row>17</xdr:row>
      <xdr:rowOff>80513</xdr:rowOff>
    </xdr:to>
    <xdr:sp macro="" textlink="">
      <xdr:nvSpPr>
        <xdr:cNvPr id="5" name="TextBox 4">
          <a:extLst>
            <a:ext uri="{FF2B5EF4-FFF2-40B4-BE49-F238E27FC236}">
              <a16:creationId xmlns:a16="http://schemas.microsoft.com/office/drawing/2014/main" xmlns="" id="{4764DD33-36B0-4DD8-9A8A-C5D686F995B5}"/>
            </a:ext>
          </a:extLst>
        </xdr:cNvPr>
        <xdr:cNvSpPr txBox="1"/>
      </xdr:nvSpPr>
      <xdr:spPr>
        <a:xfrm>
          <a:off x="155880692" y="3744905"/>
          <a:ext cx="1737187" cy="459792"/>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مشتغلين</a:t>
          </a:r>
          <a:endParaRPr lang="ar-QA" sz="1000"/>
        </a:p>
        <a:p>
          <a:pPr algn="ctr" rtl="1"/>
          <a:r>
            <a:rPr lang="en-US" sz="1000"/>
            <a:t>Not employed</a:t>
          </a:r>
        </a:p>
      </xdr:txBody>
    </xdr:sp>
    <xdr:clientData/>
  </xdr:twoCellAnchor>
  <xdr:twoCellAnchor>
    <xdr:from>
      <xdr:col>3</xdr:col>
      <xdr:colOff>903517</xdr:colOff>
      <xdr:row>15</xdr:row>
      <xdr:rowOff>49205</xdr:rowOff>
    </xdr:from>
    <xdr:to>
      <xdr:col>4</xdr:col>
      <xdr:colOff>45417</xdr:colOff>
      <xdr:row>19</xdr:row>
      <xdr:rowOff>3275</xdr:rowOff>
    </xdr:to>
    <xdr:sp macro="" textlink="">
      <xdr:nvSpPr>
        <xdr:cNvPr id="6" name="TextBox 5">
          <a:extLst>
            <a:ext uri="{FF2B5EF4-FFF2-40B4-BE49-F238E27FC236}">
              <a16:creationId xmlns:a16="http://schemas.microsoft.com/office/drawing/2014/main" xmlns="" id="{83A488DA-19EE-407A-9DD1-6E3BBE8462F8}"/>
            </a:ext>
          </a:extLst>
        </xdr:cNvPr>
        <xdr:cNvSpPr txBox="1"/>
      </xdr:nvSpPr>
      <xdr:spPr>
        <a:xfrm>
          <a:off x="152888577" y="3744905"/>
          <a:ext cx="1737186" cy="792270"/>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800"/>
            </a:lnSpc>
          </a:pPr>
          <a:r>
            <a:rPr lang="ar-SA" sz="1000"/>
            <a:t>مشتغلون أو متغيبون</a:t>
          </a:r>
          <a:r>
            <a:rPr lang="ar-SA" sz="1000" baseline="0"/>
            <a:t> مؤقتاً عن العمل</a:t>
          </a:r>
          <a:endParaRPr lang="ar-QA" sz="1000"/>
        </a:p>
        <a:p>
          <a:pPr algn="ctr" rtl="1">
            <a:lnSpc>
              <a:spcPts val="1000"/>
            </a:lnSpc>
          </a:pPr>
          <a:r>
            <a:rPr lang="en-US" sz="1000"/>
            <a:t>Employed (at work or temporarily</a:t>
          </a:r>
          <a:r>
            <a:rPr lang="en-US" sz="1000" baseline="0"/>
            <a:t> absent from work)</a:t>
          </a:r>
          <a:endParaRPr lang="en-US" sz="1000"/>
        </a:p>
      </xdr:txBody>
    </xdr:sp>
    <xdr:clientData/>
  </xdr:twoCellAnchor>
  <xdr:twoCellAnchor>
    <xdr:from>
      <xdr:col>1</xdr:col>
      <xdr:colOff>2224174</xdr:colOff>
      <xdr:row>8</xdr:row>
      <xdr:rowOff>150801</xdr:rowOff>
    </xdr:from>
    <xdr:to>
      <xdr:col>1</xdr:col>
      <xdr:colOff>2224174</xdr:colOff>
      <xdr:row>9</xdr:row>
      <xdr:rowOff>117842</xdr:rowOff>
    </xdr:to>
    <xdr:cxnSp macro="">
      <xdr:nvCxnSpPr>
        <xdr:cNvPr id="7" name="Straight Connector 6">
          <a:extLst>
            <a:ext uri="{FF2B5EF4-FFF2-40B4-BE49-F238E27FC236}">
              <a16:creationId xmlns:a16="http://schemas.microsoft.com/office/drawing/2014/main" xmlns="" id="{5BD31BD4-345C-4363-BB80-B92740699D01}"/>
            </a:ext>
          </a:extLst>
        </xdr:cNvPr>
        <xdr:cNvCxnSpPr/>
      </xdr:nvCxnSpPr>
      <xdr:spPr>
        <a:xfrm>
          <a:off x="156397556" y="2379651"/>
          <a:ext cx="0" cy="16352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365125</xdr:colOff>
      <xdr:row>9</xdr:row>
      <xdr:rowOff>112623</xdr:rowOff>
    </xdr:from>
    <xdr:to>
      <xdr:col>3</xdr:col>
      <xdr:colOff>907713</xdr:colOff>
      <xdr:row>9</xdr:row>
      <xdr:rowOff>112623</xdr:rowOff>
    </xdr:to>
    <xdr:cxnSp macro="">
      <xdr:nvCxnSpPr>
        <xdr:cNvPr id="8" name="Straight Connector 7">
          <a:extLst>
            <a:ext uri="{FF2B5EF4-FFF2-40B4-BE49-F238E27FC236}">
              <a16:creationId xmlns:a16="http://schemas.microsoft.com/office/drawing/2014/main" xmlns="" id="{78DB8B95-8CF6-4E29-B4F2-8FD152F2EC9E}"/>
            </a:ext>
          </a:extLst>
        </xdr:cNvPr>
        <xdr:cNvCxnSpPr/>
      </xdr:nvCxnSpPr>
      <xdr:spPr>
        <a:xfrm flipH="1">
          <a:off x="154621882" y="2551023"/>
          <a:ext cx="3588368"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1870710</xdr:colOff>
      <xdr:row>14</xdr:row>
      <xdr:rowOff>155184</xdr:rowOff>
    </xdr:from>
    <xdr:to>
      <xdr:col>3</xdr:col>
      <xdr:colOff>1383134</xdr:colOff>
      <xdr:row>14</xdr:row>
      <xdr:rowOff>155184</xdr:rowOff>
    </xdr:to>
    <xdr:cxnSp macro="">
      <xdr:nvCxnSpPr>
        <xdr:cNvPr id="13" name="Straight Connector 12">
          <a:extLst>
            <a:ext uri="{FF2B5EF4-FFF2-40B4-BE49-F238E27FC236}">
              <a16:creationId xmlns:a16="http://schemas.microsoft.com/office/drawing/2014/main" xmlns="" id="{C7F9B511-A3A8-44EA-BA9C-BCADB430D649}"/>
            </a:ext>
          </a:extLst>
        </xdr:cNvPr>
        <xdr:cNvCxnSpPr/>
      </xdr:nvCxnSpPr>
      <xdr:spPr>
        <a:xfrm flipH="1">
          <a:off x="154162126" y="3641334"/>
          <a:ext cx="2581274"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723900</xdr:colOff>
      <xdr:row>17</xdr:row>
      <xdr:rowOff>99060</xdr:rowOff>
    </xdr:from>
    <xdr:to>
      <xdr:col>2</xdr:col>
      <xdr:colOff>457200</xdr:colOff>
      <xdr:row>18</xdr:row>
      <xdr:rowOff>114300</xdr:rowOff>
    </xdr:to>
    <xdr:grpSp>
      <xdr:nvGrpSpPr>
        <xdr:cNvPr id="13129974" name="Group 39">
          <a:extLst>
            <a:ext uri="{FF2B5EF4-FFF2-40B4-BE49-F238E27FC236}">
              <a16:creationId xmlns:a16="http://schemas.microsoft.com/office/drawing/2014/main" xmlns="" id="{3F09A405-1906-452B-9CC2-09057922B022}"/>
            </a:ext>
          </a:extLst>
        </xdr:cNvPr>
        <xdr:cNvGrpSpPr>
          <a:grpSpLocks/>
        </xdr:cNvGrpSpPr>
      </xdr:nvGrpSpPr>
      <xdr:grpSpPr bwMode="auto">
        <a:xfrm>
          <a:off x="13132283616" y="4077462"/>
          <a:ext cx="2433828" cy="217170"/>
          <a:chOff x="146580225" y="3857625"/>
          <a:chExt cx="3429000" cy="228601"/>
        </a:xfrm>
      </xdr:grpSpPr>
      <xdr:cxnSp macro="">
        <xdr:nvCxnSpPr>
          <xdr:cNvPr id="15" name="Straight Connector 14">
            <a:extLst>
              <a:ext uri="{FF2B5EF4-FFF2-40B4-BE49-F238E27FC236}">
                <a16:creationId xmlns:a16="http://schemas.microsoft.com/office/drawing/2014/main" xmlns="" id="{35FF47FD-80A3-4E7C-8672-57BAF56B62C7}"/>
              </a:ext>
            </a:extLst>
          </xdr:cNvPr>
          <xdr:cNvCxnSpPr/>
        </xdr:nvCxnSpPr>
        <xdr:spPr>
          <a:xfrm>
            <a:off x="148354979" y="385762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xmlns="" id="{203D6C5D-CE0E-4755-ACF9-8183542E676B}"/>
              </a:ext>
            </a:extLst>
          </xdr:cNvPr>
          <xdr:cNvCxnSpPr/>
        </xdr:nvCxnSpPr>
        <xdr:spPr>
          <a:xfrm flipH="1">
            <a:off x="146591180" y="3971926"/>
            <a:ext cx="341804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xmlns="" id="{774CAFB1-E530-4B6B-986F-1E2499E50C01}"/>
              </a:ext>
            </a:extLst>
          </xdr:cNvPr>
          <xdr:cNvCxnSpPr/>
        </xdr:nvCxnSpPr>
        <xdr:spPr>
          <a:xfrm>
            <a:off x="150009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xmlns="" id="{92C092BA-A939-4660-995A-9D2DFD36223A}"/>
              </a:ext>
            </a:extLst>
          </xdr:cNvPr>
          <xdr:cNvCxnSpPr/>
        </xdr:nvCxnSpPr>
        <xdr:spPr>
          <a:xfrm>
            <a:off x="146580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69850</xdr:colOff>
      <xdr:row>18</xdr:row>
      <xdr:rowOff>113780</xdr:rowOff>
    </xdr:from>
    <xdr:to>
      <xdr:col>1</xdr:col>
      <xdr:colOff>1572946</xdr:colOff>
      <xdr:row>22</xdr:row>
      <xdr:rowOff>52618</xdr:rowOff>
    </xdr:to>
    <xdr:sp macro="" textlink="">
      <xdr:nvSpPr>
        <xdr:cNvPr id="19" name="TextBox 18">
          <a:extLst>
            <a:ext uri="{FF2B5EF4-FFF2-40B4-BE49-F238E27FC236}">
              <a16:creationId xmlns:a16="http://schemas.microsoft.com/office/drawing/2014/main" xmlns="" id="{92FBDE8A-DEC2-45D1-BB83-44E55D3C32C2}"/>
            </a:ext>
          </a:extLst>
        </xdr:cNvPr>
        <xdr:cNvSpPr txBox="1"/>
      </xdr:nvSpPr>
      <xdr:spPr>
        <a:xfrm>
          <a:off x="157029150" y="4425430"/>
          <a:ext cx="1466850" cy="799200"/>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باحثين عن العمل ولا</a:t>
          </a:r>
          <a:r>
            <a:rPr lang="ar-SA" sz="1000" baseline="0"/>
            <a:t> تتوفر لديهم الإرادة للعمل</a:t>
          </a:r>
          <a:endParaRPr lang="ar-QA" sz="1000"/>
        </a:p>
        <a:p>
          <a:pPr algn="ctr" rtl="1"/>
          <a:r>
            <a:rPr lang="en-US" sz="1000"/>
            <a:t>Not seeking work or not available for work</a:t>
          </a:r>
        </a:p>
      </xdr:txBody>
    </xdr:sp>
    <xdr:clientData/>
  </xdr:twoCellAnchor>
  <xdr:twoCellAnchor>
    <xdr:from>
      <xdr:col>1</xdr:col>
      <xdr:colOff>2132331</xdr:colOff>
      <xdr:row>18</xdr:row>
      <xdr:rowOff>113780</xdr:rowOff>
    </xdr:from>
    <xdr:to>
      <xdr:col>3</xdr:col>
      <xdr:colOff>794468</xdr:colOff>
      <xdr:row>22</xdr:row>
      <xdr:rowOff>51205</xdr:rowOff>
    </xdr:to>
    <xdr:sp macro="" textlink="">
      <xdr:nvSpPr>
        <xdr:cNvPr id="20" name="TextBox 19">
          <a:extLst>
            <a:ext uri="{FF2B5EF4-FFF2-40B4-BE49-F238E27FC236}">
              <a16:creationId xmlns:a16="http://schemas.microsoft.com/office/drawing/2014/main" xmlns="" id="{06ACC137-475B-401C-88A5-B18F71B591FB}"/>
            </a:ext>
          </a:extLst>
        </xdr:cNvPr>
        <xdr:cNvSpPr txBox="1"/>
      </xdr:nvSpPr>
      <xdr:spPr>
        <a:xfrm>
          <a:off x="154733625" y="4425430"/>
          <a:ext cx="1762124" cy="797748"/>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باحثون</a:t>
          </a:r>
          <a:r>
            <a:rPr lang="ar-SA" sz="1000" baseline="0"/>
            <a:t> عن العمل ومتوفر لديهم الإرادة للعمل</a:t>
          </a:r>
          <a:endParaRPr lang="ar-QA" sz="1000"/>
        </a:p>
        <a:p>
          <a:pPr algn="ctr" rtl="1"/>
          <a:r>
            <a:rPr lang="en-US" sz="1000"/>
            <a:t>Seeking work and available for work</a:t>
          </a:r>
        </a:p>
      </xdr:txBody>
    </xdr:sp>
    <xdr:clientData/>
  </xdr:twoCellAnchor>
  <xdr:twoCellAnchor>
    <xdr:from>
      <xdr:col>1</xdr:col>
      <xdr:colOff>720100</xdr:colOff>
      <xdr:row>22</xdr:row>
      <xdr:rowOff>47625</xdr:rowOff>
    </xdr:from>
    <xdr:to>
      <xdr:col>1</xdr:col>
      <xdr:colOff>720100</xdr:colOff>
      <xdr:row>26</xdr:row>
      <xdr:rowOff>128123</xdr:rowOff>
    </xdr:to>
    <xdr:cxnSp macro="">
      <xdr:nvCxnSpPr>
        <xdr:cNvPr id="22" name="Straight Arrow Connector 21">
          <a:extLst>
            <a:ext uri="{FF2B5EF4-FFF2-40B4-BE49-F238E27FC236}">
              <a16:creationId xmlns:a16="http://schemas.microsoft.com/office/drawing/2014/main" xmlns="" id="{A4DF5775-FC52-4F40-A3A1-388500F0E3A9}"/>
            </a:ext>
          </a:extLst>
        </xdr:cNvPr>
        <xdr:cNvCxnSpPr/>
      </xdr:nvCxnSpPr>
      <xdr:spPr>
        <a:xfrm>
          <a:off x="157871785" y="5219700"/>
          <a:ext cx="0" cy="90521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458046</xdr:colOff>
      <xdr:row>22</xdr:row>
      <xdr:rowOff>47625</xdr:rowOff>
    </xdr:from>
    <xdr:to>
      <xdr:col>2</xdr:col>
      <xdr:colOff>458046</xdr:colOff>
      <xdr:row>26</xdr:row>
      <xdr:rowOff>183138</xdr:rowOff>
    </xdr:to>
    <xdr:cxnSp macro="">
      <xdr:nvCxnSpPr>
        <xdr:cNvPr id="23" name="Straight Arrow Connector 22">
          <a:extLst>
            <a:ext uri="{FF2B5EF4-FFF2-40B4-BE49-F238E27FC236}">
              <a16:creationId xmlns:a16="http://schemas.microsoft.com/office/drawing/2014/main" xmlns="" id="{1437A491-9AF6-4329-A27D-F00B1E78DD2F}"/>
            </a:ext>
          </a:extLst>
        </xdr:cNvPr>
        <xdr:cNvCxnSpPr/>
      </xdr:nvCxnSpPr>
      <xdr:spPr>
        <a:xfrm>
          <a:off x="155533514" y="5219700"/>
          <a:ext cx="0" cy="96090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277164</xdr:colOff>
      <xdr:row>23</xdr:row>
      <xdr:rowOff>117188</xdr:rowOff>
    </xdr:from>
    <xdr:to>
      <xdr:col>1</xdr:col>
      <xdr:colOff>1149408</xdr:colOff>
      <xdr:row>25</xdr:row>
      <xdr:rowOff>204033</xdr:rowOff>
    </xdr:to>
    <xdr:sp macro="" textlink="">
      <xdr:nvSpPr>
        <xdr:cNvPr id="25" name="TextBox 24">
          <a:extLst>
            <a:ext uri="{FF2B5EF4-FFF2-40B4-BE49-F238E27FC236}">
              <a16:creationId xmlns:a16="http://schemas.microsoft.com/office/drawing/2014/main" xmlns="" id="{17BEDA25-7134-409A-B3B6-246ECE63E351}"/>
            </a:ext>
          </a:extLst>
        </xdr:cNvPr>
        <xdr:cNvSpPr txBox="1"/>
      </xdr:nvSpPr>
      <xdr:spPr>
        <a:xfrm>
          <a:off x="157437323" y="5500718"/>
          <a:ext cx="851998"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نشيط</a:t>
          </a:r>
          <a:r>
            <a:rPr lang="ar-QA" sz="1000"/>
            <a:t>ين</a:t>
          </a:r>
        </a:p>
        <a:p>
          <a:pPr algn="ctr" rtl="1"/>
          <a:r>
            <a:rPr lang="en-US" sz="1000"/>
            <a:t>Inactive</a:t>
          </a:r>
        </a:p>
      </xdr:txBody>
    </xdr:sp>
    <xdr:clientData/>
  </xdr:twoCellAnchor>
  <xdr:twoCellAnchor>
    <xdr:from>
      <xdr:col>1</xdr:col>
      <xdr:colOff>2625975</xdr:colOff>
      <xdr:row>23</xdr:row>
      <xdr:rowOff>152583</xdr:rowOff>
    </xdr:from>
    <xdr:to>
      <xdr:col>3</xdr:col>
      <xdr:colOff>457887</xdr:colOff>
      <xdr:row>25</xdr:row>
      <xdr:rowOff>195087</xdr:rowOff>
    </xdr:to>
    <xdr:sp macro="" textlink="">
      <xdr:nvSpPr>
        <xdr:cNvPr id="26" name="TextBox 25">
          <a:extLst>
            <a:ext uri="{FF2B5EF4-FFF2-40B4-BE49-F238E27FC236}">
              <a16:creationId xmlns:a16="http://schemas.microsoft.com/office/drawing/2014/main" xmlns="" id="{988DD3D3-D648-4B12-89F8-341081628C24}"/>
            </a:ext>
          </a:extLst>
        </xdr:cNvPr>
        <xdr:cNvSpPr txBox="1"/>
      </xdr:nvSpPr>
      <xdr:spPr>
        <a:xfrm>
          <a:off x="155067000" y="5511983"/>
          <a:ext cx="948440"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متعطلون</a:t>
          </a:r>
          <a:endParaRPr lang="ar-QA" sz="1000"/>
        </a:p>
        <a:p>
          <a:pPr algn="ctr" rtl="1"/>
          <a:r>
            <a:rPr lang="en-US" sz="1000"/>
            <a:t>Unemployed</a:t>
          </a:r>
        </a:p>
      </xdr:txBody>
    </xdr:sp>
    <xdr:clientData/>
  </xdr:twoCellAnchor>
  <xdr:twoCellAnchor>
    <xdr:from>
      <xdr:col>3</xdr:col>
      <xdr:colOff>874253</xdr:colOff>
      <xdr:row>23</xdr:row>
      <xdr:rowOff>117962</xdr:rowOff>
    </xdr:from>
    <xdr:to>
      <xdr:col>4</xdr:col>
      <xdr:colOff>1471</xdr:colOff>
      <xdr:row>25</xdr:row>
      <xdr:rowOff>168176</xdr:rowOff>
    </xdr:to>
    <xdr:sp macro="" textlink="">
      <xdr:nvSpPr>
        <xdr:cNvPr id="27" name="TextBox 26">
          <a:extLst>
            <a:ext uri="{FF2B5EF4-FFF2-40B4-BE49-F238E27FC236}">
              <a16:creationId xmlns:a16="http://schemas.microsoft.com/office/drawing/2014/main" xmlns="" id="{80E07353-3D55-438C-90AB-A273D897115B}"/>
            </a:ext>
          </a:extLst>
        </xdr:cNvPr>
        <xdr:cNvSpPr txBox="1"/>
      </xdr:nvSpPr>
      <xdr:spPr>
        <a:xfrm>
          <a:off x="152933716" y="5477362"/>
          <a:ext cx="1737186"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مشتغلون</a:t>
          </a:r>
          <a:endParaRPr lang="ar-QA" sz="1000"/>
        </a:p>
        <a:p>
          <a:pPr algn="ctr" rtl="1"/>
          <a:r>
            <a:rPr lang="en-US" sz="1000"/>
            <a:t>Employed</a:t>
          </a:r>
        </a:p>
      </xdr:txBody>
    </xdr:sp>
    <xdr:clientData/>
  </xdr:twoCellAnchor>
  <xdr:twoCellAnchor>
    <xdr:from>
      <xdr:col>0</xdr:col>
      <xdr:colOff>316892</xdr:colOff>
      <xdr:row>26</xdr:row>
      <xdr:rowOff>155783</xdr:rowOff>
    </xdr:from>
    <xdr:to>
      <xdr:col>1</xdr:col>
      <xdr:colOff>1855321</xdr:colOff>
      <xdr:row>28</xdr:row>
      <xdr:rowOff>203920</xdr:rowOff>
    </xdr:to>
    <xdr:sp macro="" textlink="">
      <xdr:nvSpPr>
        <xdr:cNvPr id="28" name="TextBox 27">
          <a:extLst>
            <a:ext uri="{FF2B5EF4-FFF2-40B4-BE49-F238E27FC236}">
              <a16:creationId xmlns:a16="http://schemas.microsoft.com/office/drawing/2014/main" xmlns="" id="{2FFA3325-F684-4BF4-9F0E-917E9FFE6146}"/>
            </a:ext>
          </a:extLst>
        </xdr:cNvPr>
        <xdr:cNvSpPr txBox="1"/>
      </xdr:nvSpPr>
      <xdr:spPr>
        <a:xfrm>
          <a:off x="156762450" y="6158438"/>
          <a:ext cx="1835123" cy="459700"/>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600"/>
            </a:lnSpc>
          </a:pPr>
          <a:r>
            <a:rPr lang="ar-SA" sz="1000"/>
            <a:t>السكان غير النشيطين اقتصادياً حالياً</a:t>
          </a:r>
          <a:endParaRPr lang="ar-QA" sz="1000"/>
        </a:p>
        <a:p>
          <a:pPr algn="ctr" rtl="1"/>
          <a:r>
            <a:rPr lang="en-US" sz="1000">
              <a:solidFill>
                <a:schemeClr val="dk1"/>
              </a:solidFill>
              <a:effectLst/>
              <a:latin typeface="+mn-lt"/>
              <a:ea typeface="+mn-ea"/>
              <a:cs typeface="+mn-cs"/>
            </a:rPr>
            <a:t>Currently inactive population</a:t>
          </a:r>
          <a:endParaRPr lang="en-US" sz="800">
            <a:effectLst/>
          </a:endParaRPr>
        </a:p>
      </xdr:txBody>
    </xdr:sp>
    <xdr:clientData/>
  </xdr:twoCellAnchor>
  <xdr:twoCellAnchor>
    <xdr:from>
      <xdr:col>1</xdr:col>
      <xdr:colOff>2548891</xdr:colOff>
      <xdr:row>26</xdr:row>
      <xdr:rowOff>155783</xdr:rowOff>
    </xdr:from>
    <xdr:to>
      <xdr:col>3</xdr:col>
      <xdr:colOff>1520799</xdr:colOff>
      <xdr:row>28</xdr:row>
      <xdr:rowOff>203920</xdr:rowOff>
    </xdr:to>
    <xdr:sp macro="" textlink="">
      <xdr:nvSpPr>
        <xdr:cNvPr id="29" name="TextBox 28">
          <a:extLst>
            <a:ext uri="{FF2B5EF4-FFF2-40B4-BE49-F238E27FC236}">
              <a16:creationId xmlns:a16="http://schemas.microsoft.com/office/drawing/2014/main" xmlns="" id="{D748CEB0-C14C-4C2B-8F40-A9C3743B64A6}"/>
            </a:ext>
          </a:extLst>
        </xdr:cNvPr>
        <xdr:cNvSpPr txBox="1"/>
      </xdr:nvSpPr>
      <xdr:spPr>
        <a:xfrm>
          <a:off x="154037960" y="6167963"/>
          <a:ext cx="2038689" cy="451911"/>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النشيط</a:t>
          </a:r>
          <a:r>
            <a:rPr lang="ar-QA" sz="1000"/>
            <a:t>و</a:t>
          </a:r>
          <a:r>
            <a:rPr lang="ar-SA" sz="1000"/>
            <a:t>ن</a:t>
          </a:r>
          <a:r>
            <a:rPr lang="ar-SA" sz="1000" baseline="0"/>
            <a:t> اقتصادياً حالياً</a:t>
          </a:r>
          <a:endParaRPr lang="ar-QA" sz="1000"/>
        </a:p>
        <a:p>
          <a:pPr algn="ctr" rtl="1"/>
          <a:r>
            <a:rPr lang="en-US" sz="1000"/>
            <a:t>Currently active population</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617220</xdr:colOff>
      <xdr:row>0</xdr:row>
      <xdr:rowOff>45720</xdr:rowOff>
    </xdr:from>
    <xdr:to>
      <xdr:col>9</xdr:col>
      <xdr:colOff>1356360</xdr:colOff>
      <xdr:row>3</xdr:row>
      <xdr:rowOff>76200</xdr:rowOff>
    </xdr:to>
    <xdr:pic>
      <xdr:nvPicPr>
        <xdr:cNvPr id="13177865" name="Picture 2">
          <a:extLst>
            <a:ext uri="{FF2B5EF4-FFF2-40B4-BE49-F238E27FC236}">
              <a16:creationId xmlns:a16="http://schemas.microsoft.com/office/drawing/2014/main" xmlns="" id="{BD885B6E-91AA-46E1-9381-162B23B4F1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4572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9</xdr:col>
      <xdr:colOff>624840</xdr:colOff>
      <xdr:row>0</xdr:row>
      <xdr:rowOff>68580</xdr:rowOff>
    </xdr:from>
    <xdr:to>
      <xdr:col>9</xdr:col>
      <xdr:colOff>1371600</xdr:colOff>
      <xdr:row>3</xdr:row>
      <xdr:rowOff>106680</xdr:rowOff>
    </xdr:to>
    <xdr:pic>
      <xdr:nvPicPr>
        <xdr:cNvPr id="13178889" name="Picture 2">
          <a:extLst>
            <a:ext uri="{FF2B5EF4-FFF2-40B4-BE49-F238E27FC236}">
              <a16:creationId xmlns:a16="http://schemas.microsoft.com/office/drawing/2014/main" xmlns="" id="{08ED9BBE-A164-406C-B540-80D20FF503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21280" y="6858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9</xdr:col>
      <xdr:colOff>609600</xdr:colOff>
      <xdr:row>0</xdr:row>
      <xdr:rowOff>68580</xdr:rowOff>
    </xdr:from>
    <xdr:to>
      <xdr:col>9</xdr:col>
      <xdr:colOff>1348740</xdr:colOff>
      <xdr:row>3</xdr:row>
      <xdr:rowOff>83820</xdr:rowOff>
    </xdr:to>
    <xdr:pic>
      <xdr:nvPicPr>
        <xdr:cNvPr id="13179913" name="Picture 2">
          <a:extLst>
            <a:ext uri="{FF2B5EF4-FFF2-40B4-BE49-F238E27FC236}">
              <a16:creationId xmlns:a16="http://schemas.microsoft.com/office/drawing/2014/main" xmlns="" id="{8DFBEE1F-1C41-4257-9673-9570911885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44140" y="68580"/>
          <a:ext cx="73914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10</xdr:col>
      <xdr:colOff>937260</xdr:colOff>
      <xdr:row>0</xdr:row>
      <xdr:rowOff>83820</xdr:rowOff>
    </xdr:from>
    <xdr:to>
      <xdr:col>10</xdr:col>
      <xdr:colOff>1684020</xdr:colOff>
      <xdr:row>3</xdr:row>
      <xdr:rowOff>68580</xdr:rowOff>
    </xdr:to>
    <xdr:pic>
      <xdr:nvPicPr>
        <xdr:cNvPr id="13180937" name="Picture 2">
          <a:extLst>
            <a:ext uri="{FF2B5EF4-FFF2-40B4-BE49-F238E27FC236}">
              <a16:creationId xmlns:a16="http://schemas.microsoft.com/office/drawing/2014/main" xmlns="" id="{FCF07094-9B2D-4D7D-8A3D-26B1DA049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76200</xdr:colOff>
      <xdr:row>0</xdr:row>
      <xdr:rowOff>99060</xdr:rowOff>
    </xdr:from>
    <xdr:to>
      <xdr:col>0</xdr:col>
      <xdr:colOff>7124700</xdr:colOff>
      <xdr:row>61</xdr:row>
      <xdr:rowOff>99060</xdr:rowOff>
    </xdr:to>
    <xdr:pic>
      <xdr:nvPicPr>
        <xdr:cNvPr id="1765911" name="Picture 1">
          <a:extLst>
            <a:ext uri="{FF2B5EF4-FFF2-40B4-BE49-F238E27FC236}">
              <a16:creationId xmlns:a16="http://schemas.microsoft.com/office/drawing/2014/main" xmlns="" id="{B25BF5EE-4DD6-42D1-BED6-70056DAB9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16580" y="99060"/>
          <a:ext cx="7048500" cy="10226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937260</xdr:colOff>
      <xdr:row>0</xdr:row>
      <xdr:rowOff>68580</xdr:rowOff>
    </xdr:from>
    <xdr:to>
      <xdr:col>10</xdr:col>
      <xdr:colOff>1684020</xdr:colOff>
      <xdr:row>2</xdr:row>
      <xdr:rowOff>121920</xdr:rowOff>
    </xdr:to>
    <xdr:pic>
      <xdr:nvPicPr>
        <xdr:cNvPr id="13181961" name="Picture 2">
          <a:extLst>
            <a:ext uri="{FF2B5EF4-FFF2-40B4-BE49-F238E27FC236}">
              <a16:creationId xmlns:a16="http://schemas.microsoft.com/office/drawing/2014/main" xmlns="" id="{34014BDA-686A-4485-800F-2F7FF9A449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937260</xdr:colOff>
      <xdr:row>0</xdr:row>
      <xdr:rowOff>68580</xdr:rowOff>
    </xdr:from>
    <xdr:to>
      <xdr:col>10</xdr:col>
      <xdr:colOff>1684020</xdr:colOff>
      <xdr:row>2</xdr:row>
      <xdr:rowOff>68580</xdr:rowOff>
    </xdr:to>
    <xdr:pic>
      <xdr:nvPicPr>
        <xdr:cNvPr id="13182985" name="Picture 2">
          <a:extLst>
            <a:ext uri="{FF2B5EF4-FFF2-40B4-BE49-F238E27FC236}">
              <a16:creationId xmlns:a16="http://schemas.microsoft.com/office/drawing/2014/main" xmlns="" id="{2D238196-BBEE-46D5-AFC5-A2080D4C0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66900" y="6858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F2B909D1-A20D-4B69-8655-E10BEB2F4D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0.00546</cdr:x>
      <cdr:y>0.00883</cdr:y>
    </cdr:from>
    <cdr:to>
      <cdr:x>0.07987</cdr:x>
      <cdr:y>0.12869</cdr:y>
    </cdr:to>
    <cdr:pic>
      <cdr:nvPicPr>
        <cdr:cNvPr id="3" name="Picture 2">
          <a:extLst xmlns:a="http://schemas.openxmlformats.org/drawingml/2006/main">
            <a:ext uri="{FF2B5EF4-FFF2-40B4-BE49-F238E27FC236}">
              <a16:creationId xmlns:a16="http://schemas.microsoft.com/office/drawing/2014/main" xmlns="" id="{6B6B38EB-FE2E-4606-9CC5-99C75973E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59.xml><?xml version="1.0" encoding="utf-8"?>
<xdr:wsDr xmlns:xdr="http://schemas.openxmlformats.org/drawingml/2006/spreadsheetDrawing" xmlns:a="http://schemas.openxmlformats.org/drawingml/2006/main">
  <xdr:twoCellAnchor editAs="oneCell">
    <xdr:from>
      <xdr:col>10</xdr:col>
      <xdr:colOff>707814</xdr:colOff>
      <xdr:row>0</xdr:row>
      <xdr:rowOff>83820</xdr:rowOff>
    </xdr:from>
    <xdr:to>
      <xdr:col>10</xdr:col>
      <xdr:colOff>1452669</xdr:colOff>
      <xdr:row>2</xdr:row>
      <xdr:rowOff>83820</xdr:rowOff>
    </xdr:to>
    <xdr:pic>
      <xdr:nvPicPr>
        <xdr:cNvPr id="13185033" name="Picture 2">
          <a:extLst>
            <a:ext uri="{FF2B5EF4-FFF2-40B4-BE49-F238E27FC236}">
              <a16:creationId xmlns:a16="http://schemas.microsoft.com/office/drawing/2014/main" xmlns="" id="{D5706D97-35C2-4070-AD2F-4EFC25176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6307914" y="83820"/>
          <a:ext cx="744855" cy="719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137160</xdr:colOff>
      <xdr:row>0</xdr:row>
      <xdr:rowOff>91440</xdr:rowOff>
    </xdr:from>
    <xdr:to>
      <xdr:col>0</xdr:col>
      <xdr:colOff>6979920</xdr:colOff>
      <xdr:row>59</xdr:row>
      <xdr:rowOff>129540</xdr:rowOff>
    </xdr:to>
    <xdr:pic>
      <xdr:nvPicPr>
        <xdr:cNvPr id="976411" name="Picture 1">
          <a:extLst>
            <a:ext uri="{FF2B5EF4-FFF2-40B4-BE49-F238E27FC236}">
              <a16:creationId xmlns:a16="http://schemas.microsoft.com/office/drawing/2014/main" xmlns="" id="{4E705E88-ECFD-42E8-B425-9C61E5EBF2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53600" y="91440"/>
          <a:ext cx="6842760" cy="9928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B9D53289-6852-4988-9CC3-6C6D6BCBAF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0.00571</cdr:x>
      <cdr:y>0.00758</cdr:y>
    </cdr:from>
    <cdr:to>
      <cdr:x>0.08562</cdr:x>
      <cdr:y>0.11869</cdr:y>
    </cdr:to>
    <cdr:pic>
      <cdr:nvPicPr>
        <cdr:cNvPr id="3" name="Picture 2">
          <a:extLst xmlns:a="http://schemas.openxmlformats.org/drawingml/2006/main">
            <a:ext uri="{FF2B5EF4-FFF2-40B4-BE49-F238E27FC236}">
              <a16:creationId xmlns:a16="http://schemas.microsoft.com/office/drawing/2014/main" xmlns="" id="{528A0A46-6C07-4A27-83C2-5E218419E09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0.22228</cdr:x>
      <cdr:y>0.00367</cdr:y>
    </cdr:from>
    <cdr:to>
      <cdr:x>0.79086</cdr:x>
      <cdr:y>0.05346</cdr:y>
    </cdr:to>
    <cdr:sp macro="" textlink="">
      <cdr:nvSpPr>
        <cdr:cNvPr id="2" name="TextBox 1"/>
        <cdr:cNvSpPr txBox="1"/>
      </cdr:nvSpPr>
      <cdr:spPr>
        <a:xfrm xmlns:a="http://schemas.openxmlformats.org/drawingml/2006/main">
          <a:off x="2039471" y="22412"/>
          <a:ext cx="5311588" cy="302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وفئات العمر (بالألف)</a:t>
          </a: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a:endParaRPr lang="en-US" sz="1100" b="1">
            <a:latin typeface="Arial Black" panose="020B0A04020102020204" pitchFamily="34" charset="0"/>
          </a:endParaRPr>
        </a:p>
      </cdr:txBody>
    </cdr:sp>
  </cdr:relSizeAnchor>
  <cdr:relSizeAnchor xmlns:cdr="http://schemas.openxmlformats.org/drawingml/2006/chartDrawing">
    <cdr:from>
      <cdr:x>0.22098</cdr:x>
      <cdr:y>0.04796</cdr:y>
    </cdr:from>
    <cdr:to>
      <cdr:x>0.79207</cdr:x>
      <cdr:y>0.16172</cdr:y>
    </cdr:to>
    <cdr:sp macro="" textlink="">
      <cdr:nvSpPr>
        <cdr:cNvPr id="4" name="TextBox 3"/>
        <cdr:cNvSpPr txBox="1"/>
      </cdr:nvSpPr>
      <cdr:spPr>
        <a:xfrm xmlns:a="http://schemas.openxmlformats.org/drawingml/2006/main">
          <a:off x="2050658" y="291375"/>
          <a:ext cx="5311641" cy="69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AGE GROUP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2021</a:t>
          </a:r>
        </a:p>
        <a:p xmlns:a="http://schemas.openxmlformats.org/drawingml/2006/main">
          <a:pPr algn="ctr"/>
          <a:endParaRPr lang="en-US" sz="1100" b="1">
            <a:latin typeface="Arial Black" panose="020B0A04020102020204"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10</xdr:col>
      <xdr:colOff>899583</xdr:colOff>
      <xdr:row>0</xdr:row>
      <xdr:rowOff>68580</xdr:rowOff>
    </xdr:from>
    <xdr:to>
      <xdr:col>10</xdr:col>
      <xdr:colOff>1638723</xdr:colOff>
      <xdr:row>2</xdr:row>
      <xdr:rowOff>22860</xdr:rowOff>
    </xdr:to>
    <xdr:pic>
      <xdr:nvPicPr>
        <xdr:cNvPr id="13187081" name="Picture 2">
          <a:extLst>
            <a:ext uri="{FF2B5EF4-FFF2-40B4-BE49-F238E27FC236}">
              <a16:creationId xmlns:a16="http://schemas.microsoft.com/office/drawing/2014/main" xmlns="" id="{84362A59-671A-4627-BA3B-D016BB47CC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6301777" y="6858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AB632A2F-8C0C-4931-BE0E-60299BFDEB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0.00596</cdr:x>
      <cdr:y>0.00783</cdr:y>
    </cdr:from>
    <cdr:to>
      <cdr:x>0.08937</cdr:x>
      <cdr:y>0.11994</cdr:y>
    </cdr:to>
    <cdr:pic>
      <cdr:nvPicPr>
        <cdr:cNvPr id="3" name="Picture 2">
          <a:extLst xmlns:a="http://schemas.openxmlformats.org/drawingml/2006/main">
            <a:ext uri="{FF2B5EF4-FFF2-40B4-BE49-F238E27FC236}">
              <a16:creationId xmlns:a16="http://schemas.microsoft.com/office/drawing/2014/main" xmlns="" id="{150E9ED3-9A84-4D69-A938-EC8AFD3822D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0.23879</cdr:x>
      <cdr:y>0.01933</cdr:y>
    </cdr:from>
    <cdr:to>
      <cdr:x>0.80487</cdr:x>
      <cdr:y>0.07156</cdr:y>
    </cdr:to>
    <cdr:sp macro="" textlink="">
      <cdr:nvSpPr>
        <cdr:cNvPr id="4" name="TextBox 1"/>
        <cdr:cNvSpPr txBox="1"/>
      </cdr:nvSpPr>
      <cdr:spPr>
        <a:xfrm xmlns:a="http://schemas.openxmlformats.org/drawingml/2006/main">
          <a:off x="2202331" y="118036"/>
          <a:ext cx="531158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والحالة التعليمية (بالألف)</a:t>
          </a:r>
        </a:p>
        <a:p xmlns:a="http://schemas.openxmlformats.org/drawingml/2006/main">
          <a:pPr algn="ctr" rtl="1"/>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rtl="1"/>
          <a:endParaRPr lang="en-US" sz="1100" b="1">
            <a:latin typeface="Arial Black" panose="020B0A04020102020204" pitchFamily="34" charset="0"/>
          </a:endParaRPr>
        </a:p>
      </cdr:txBody>
    </cdr:sp>
  </cdr:relSizeAnchor>
  <cdr:relSizeAnchor xmlns:cdr="http://schemas.openxmlformats.org/drawingml/2006/chartDrawing">
    <cdr:from>
      <cdr:x>0.24461</cdr:x>
      <cdr:y>0.06595</cdr:y>
    </cdr:from>
    <cdr:to>
      <cdr:x>0.80969</cdr:x>
      <cdr:y>0.16664</cdr:y>
    </cdr:to>
    <cdr:sp macro="" textlink="">
      <cdr:nvSpPr>
        <cdr:cNvPr id="5" name="TextBox 1"/>
        <cdr:cNvSpPr txBox="1"/>
      </cdr:nvSpPr>
      <cdr:spPr>
        <a:xfrm xmlns:a="http://schemas.openxmlformats.org/drawingml/2006/main">
          <a:off x="2247154" y="398182"/>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EDUCATIONAL STATUS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2021</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10</xdr:col>
      <xdr:colOff>1891189</xdr:colOff>
      <xdr:row>0</xdr:row>
      <xdr:rowOff>38100</xdr:rowOff>
    </xdr:from>
    <xdr:to>
      <xdr:col>10</xdr:col>
      <xdr:colOff>2637949</xdr:colOff>
      <xdr:row>3</xdr:row>
      <xdr:rowOff>7620</xdr:rowOff>
    </xdr:to>
    <xdr:pic>
      <xdr:nvPicPr>
        <xdr:cNvPr id="13189129" name="Picture 2">
          <a:extLst>
            <a:ext uri="{FF2B5EF4-FFF2-40B4-BE49-F238E27FC236}">
              <a16:creationId xmlns:a16="http://schemas.microsoft.com/office/drawing/2014/main" xmlns="" id="{54960DFD-C366-43F3-ADBE-244AE10F3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6278863" y="38100"/>
          <a:ext cx="746760" cy="719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202AC75C-64EC-4F33-8E3F-7125817122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0.00496</cdr:x>
      <cdr:y>0.00883</cdr:y>
    </cdr:from>
    <cdr:to>
      <cdr:x>0.07862</cdr:x>
      <cdr:y>0.13344</cdr:y>
    </cdr:to>
    <cdr:pic>
      <cdr:nvPicPr>
        <cdr:cNvPr id="3" name="Picture 2">
          <a:extLst xmlns:a="http://schemas.openxmlformats.org/drawingml/2006/main">
            <a:ext uri="{FF2B5EF4-FFF2-40B4-BE49-F238E27FC236}">
              <a16:creationId xmlns:a16="http://schemas.microsoft.com/office/drawing/2014/main" xmlns="" id="{460CDEDC-F142-4B47-8B38-15A047E6D03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0.22123</cdr:x>
      <cdr:y>0.84493</cdr:y>
    </cdr:from>
    <cdr:to>
      <cdr:x>0.60353</cdr:x>
      <cdr:y>0.99915</cdr:y>
    </cdr:to>
    <cdr:sp macro="" textlink="">
      <cdr:nvSpPr>
        <cdr:cNvPr id="4" name="TextBox 1"/>
        <cdr:cNvSpPr txBox="1"/>
      </cdr:nvSpPr>
      <cdr:spPr>
        <a:xfrm xmlns:a="http://schemas.openxmlformats.org/drawingml/2006/main">
          <a:off x="2097186" y="5149446"/>
          <a:ext cx="3590605" cy="9525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ar-QA" sz="900" b="1"/>
            <a:t>تشمل الأنشطة الأخرى: </a:t>
          </a:r>
        </a:p>
        <a:p xmlns:a="http://schemas.openxmlformats.org/drawingml/2006/main">
          <a:pPr lvl="0" rtl="1"/>
          <a:r>
            <a:rPr lang="ar-SA" sz="900" b="0">
              <a:effectLst/>
              <a:latin typeface="+mn-lt"/>
              <a:ea typeface="+mn-ea"/>
              <a:cs typeface="+mn-cs"/>
            </a:rPr>
            <a:t>إمدادات المياه وأنشطة الصرف وإدارة النفايات ومعالجتها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المنظمات والهيئات غير الخاضعة للولاية القضائية الوطنية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الخدمات الأخرى</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إمدادات الكهرباء والغاز والبخار وتكييف الهواء</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الفنون والترفيه والتسلية </a:t>
          </a:r>
          <a:endParaRPr lang="en-US" sz="900" b="0">
            <a:effectLst/>
            <a:latin typeface="+mn-lt"/>
            <a:ea typeface="+mn-ea"/>
            <a:cs typeface="+mn-cs"/>
          </a:endParaRPr>
        </a:p>
      </cdr:txBody>
    </cdr:sp>
  </cdr:relSizeAnchor>
  <cdr:relSizeAnchor xmlns:cdr="http://schemas.openxmlformats.org/drawingml/2006/chartDrawing">
    <cdr:from>
      <cdr:x>0.00064</cdr:x>
      <cdr:y>0.8431</cdr:y>
    </cdr:from>
    <cdr:to>
      <cdr:x>0.38018</cdr:x>
      <cdr:y>0.99731</cdr:y>
    </cdr:to>
    <cdr:sp macro="" textlink="">
      <cdr:nvSpPr>
        <cdr:cNvPr id="5" name="TextBox 2"/>
        <cdr:cNvSpPr txBox="1"/>
      </cdr:nvSpPr>
      <cdr:spPr>
        <a:xfrm xmlns:a="http://schemas.openxmlformats.org/drawingml/2006/main">
          <a:off x="5976" y="5138270"/>
          <a:ext cx="3595163" cy="952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000"/>
            </a:lnSpc>
          </a:pPr>
          <a:r>
            <a:rPr lang="en-US" sz="900" b="1">
              <a:latin typeface="+mn-lt"/>
              <a:cs typeface="Arial" panose="020B0604020202020204" pitchFamily="34" charset="0"/>
            </a:rPr>
            <a:t>Other</a:t>
          </a:r>
          <a:r>
            <a:rPr lang="en-US" sz="900" b="1" baseline="0">
              <a:latin typeface="+mn-lt"/>
              <a:cs typeface="+mn-cs"/>
            </a:rPr>
            <a:t> </a:t>
          </a:r>
          <a:r>
            <a:rPr lang="en-US" sz="900" b="1" baseline="0">
              <a:latin typeface="+mn-lt"/>
              <a:cs typeface="Arial" panose="020B0604020202020204" pitchFamily="34" charset="0"/>
            </a:rPr>
            <a:t>Activities</a:t>
          </a:r>
          <a:r>
            <a:rPr lang="en-US" sz="900" b="1" baseline="0">
              <a:latin typeface="+mn-lt"/>
              <a:cs typeface="+mn-cs"/>
            </a:rPr>
            <a:t> </a:t>
          </a:r>
          <a:r>
            <a:rPr lang="en-US" sz="900" b="1" baseline="0">
              <a:latin typeface="+mn-lt"/>
              <a:cs typeface="Arial" panose="020B0604020202020204" pitchFamily="34" charset="0"/>
            </a:rPr>
            <a:t>including</a:t>
          </a:r>
          <a:r>
            <a:rPr lang="en-US" sz="900" b="1" baseline="0">
              <a:latin typeface="+mn-lt"/>
              <a:cs typeface="+mn-cs"/>
            </a:rPr>
            <a:t>:</a:t>
          </a:r>
          <a:endParaRPr lang="ar-QA" sz="900" b="1">
            <a:latin typeface="+mn-lt"/>
            <a:cs typeface="+mn-cs"/>
          </a:endParaRPr>
        </a:p>
        <a:p xmlns:a="http://schemas.openxmlformats.org/drawingml/2006/main">
          <a:r>
            <a:rPr lang="en-US" sz="900" b="0">
              <a:effectLst/>
              <a:latin typeface="+mn-lt"/>
              <a:ea typeface="+mn-ea"/>
              <a:cs typeface="Arial" panose="020B0604020202020204" pitchFamily="34" charset="0"/>
            </a:rPr>
            <a:t>Water supply; sewerage, waste management and remediation</a:t>
          </a:r>
          <a:r>
            <a:rPr lang="ar-SA" sz="900" b="0">
              <a:effectLst/>
              <a:latin typeface="+mn-lt"/>
              <a:ea typeface="+mn-ea"/>
              <a:cs typeface="Arial" panose="020B0604020202020204" pitchFamily="34" charset="0"/>
            </a:rPr>
            <a:t>  </a:t>
          </a:r>
          <a:r>
            <a:rPr lang="en-US" sz="900" b="0">
              <a:effectLst/>
              <a:latin typeface="+mn-lt"/>
              <a:ea typeface="+mn-ea"/>
              <a:cs typeface="Arial" panose="020B0604020202020204" pitchFamily="34" charset="0"/>
            </a:rPr>
            <a:t>activities</a:t>
          </a:r>
        </a:p>
        <a:p xmlns:a="http://schemas.openxmlformats.org/drawingml/2006/main">
          <a:pPr>
            <a:lnSpc>
              <a:spcPts val="1000"/>
            </a:lnSpc>
          </a:pPr>
          <a:r>
            <a:rPr lang="en-US" sz="900" b="0">
              <a:effectLst/>
              <a:latin typeface="+mn-lt"/>
              <a:ea typeface="+mn-ea"/>
              <a:cs typeface="Arial" panose="020B0604020202020204" pitchFamily="34" charset="0"/>
            </a:rPr>
            <a:t>Activities of extraterritorial organizations and bodies </a:t>
          </a:r>
        </a:p>
        <a:p xmlns:a="http://schemas.openxmlformats.org/drawingml/2006/main">
          <a:pPr>
            <a:lnSpc>
              <a:spcPts val="1000"/>
            </a:lnSpc>
          </a:pPr>
          <a:r>
            <a:rPr lang="en-US" sz="900" b="0">
              <a:effectLst/>
              <a:latin typeface="+mn-lt"/>
              <a:ea typeface="+mn-ea"/>
              <a:cs typeface="Arial" panose="020B0604020202020204" pitchFamily="34" charset="0"/>
            </a:rPr>
            <a:t>Other service activities</a:t>
          </a:r>
        </a:p>
        <a:p xmlns:a="http://schemas.openxmlformats.org/drawingml/2006/main">
          <a:r>
            <a:rPr lang="en-US" sz="900" b="0">
              <a:effectLst/>
              <a:latin typeface="+mn-lt"/>
              <a:ea typeface="+mn-ea"/>
              <a:cs typeface="Arial" panose="020B0604020202020204" pitchFamily="34" charset="0"/>
            </a:rPr>
            <a:t>Electricity, gas, steam and air conditioning supply</a:t>
          </a:r>
        </a:p>
        <a:p xmlns:a="http://schemas.openxmlformats.org/drawingml/2006/main">
          <a:pPr>
            <a:lnSpc>
              <a:spcPts val="1000"/>
            </a:lnSpc>
          </a:pPr>
          <a:r>
            <a:rPr lang="en-US" sz="900" b="0">
              <a:effectLst/>
              <a:latin typeface="+mn-lt"/>
              <a:ea typeface="+mn-ea"/>
              <a:cs typeface="Arial" panose="020B0604020202020204" pitchFamily="34" charset="0"/>
            </a:rPr>
            <a:t>Arts, entertainment and recreation</a:t>
          </a:r>
        </a:p>
        <a:p xmlns:a="http://schemas.openxmlformats.org/drawingml/2006/main">
          <a:pPr lvl="0" algn="l" rtl="1"/>
          <a:r>
            <a:rPr lang="ar-SA" sz="900" b="0">
              <a:effectLst/>
              <a:latin typeface="+mn-lt"/>
              <a:ea typeface="+mn-ea"/>
              <a:cs typeface="+mn-cs"/>
            </a:rPr>
            <a:t> </a:t>
          </a:r>
          <a:endParaRPr lang="en-US" sz="900" b="0">
            <a:effectLst/>
            <a:latin typeface="+mn-lt"/>
            <a:ea typeface="+mn-ea"/>
            <a:cs typeface="+mn-cs"/>
          </a:endParaRPr>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10</xdr:col>
      <xdr:colOff>891540</xdr:colOff>
      <xdr:row>0</xdr:row>
      <xdr:rowOff>68580</xdr:rowOff>
    </xdr:from>
    <xdr:to>
      <xdr:col>10</xdr:col>
      <xdr:colOff>1638300</xdr:colOff>
      <xdr:row>2</xdr:row>
      <xdr:rowOff>114300</xdr:rowOff>
    </xdr:to>
    <xdr:pic>
      <xdr:nvPicPr>
        <xdr:cNvPr id="13191177" name="Picture 2">
          <a:extLst>
            <a:ext uri="{FF2B5EF4-FFF2-40B4-BE49-F238E27FC236}">
              <a16:creationId xmlns:a16="http://schemas.microsoft.com/office/drawing/2014/main" xmlns="" id="{449BD28F-EE64-4A0B-B414-4D7F458BD4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928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356BAA9A-CE9D-40E0-98D7-428A3B4F81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absolute">
    <xdr:from>
      <xdr:col>2</xdr:col>
      <xdr:colOff>281940</xdr:colOff>
      <xdr:row>13</xdr:row>
      <xdr:rowOff>76200</xdr:rowOff>
    </xdr:from>
    <xdr:to>
      <xdr:col>8</xdr:col>
      <xdr:colOff>441960</xdr:colOff>
      <xdr:row>34</xdr:row>
      <xdr:rowOff>7620</xdr:rowOff>
    </xdr:to>
    <xdr:graphicFrame macro="">
      <xdr:nvGraphicFramePr>
        <xdr:cNvPr id="1827663" name="Chart 2">
          <a:extLst>
            <a:ext uri="{FF2B5EF4-FFF2-40B4-BE49-F238E27FC236}">
              <a16:creationId xmlns:a16="http://schemas.microsoft.com/office/drawing/2014/main" xmlns="" id="{53038E4E-CFA8-4808-888C-E988B0566B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868680</xdr:colOff>
      <xdr:row>0</xdr:row>
      <xdr:rowOff>76200</xdr:rowOff>
    </xdr:from>
    <xdr:to>
      <xdr:col>10</xdr:col>
      <xdr:colOff>1607820</xdr:colOff>
      <xdr:row>3</xdr:row>
      <xdr:rowOff>114300</xdr:rowOff>
    </xdr:to>
    <xdr:pic>
      <xdr:nvPicPr>
        <xdr:cNvPr id="1827664" name="Picture 1">
          <a:extLst>
            <a:ext uri="{FF2B5EF4-FFF2-40B4-BE49-F238E27FC236}">
              <a16:creationId xmlns:a16="http://schemas.microsoft.com/office/drawing/2014/main" xmlns="" id="{C7083D9B-71F9-49F2-9A19-097C8C0E09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405000" y="7620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0.00596</cdr:x>
      <cdr:y>0.00833</cdr:y>
    </cdr:from>
    <cdr:to>
      <cdr:x>0.08662</cdr:x>
      <cdr:y>0.12869</cdr:y>
    </cdr:to>
    <cdr:pic>
      <cdr:nvPicPr>
        <cdr:cNvPr id="3" name="Picture 2">
          <a:extLst xmlns:a="http://schemas.openxmlformats.org/drawingml/2006/main">
            <a:ext uri="{FF2B5EF4-FFF2-40B4-BE49-F238E27FC236}">
              <a16:creationId xmlns:a16="http://schemas.microsoft.com/office/drawing/2014/main" xmlns="" id="{3BB9F4DF-D862-48C8-9FB8-FFA532620E7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71.xml><?xml version="1.0" encoding="utf-8"?>
<xdr:wsDr xmlns:xdr="http://schemas.openxmlformats.org/drawingml/2006/spreadsheetDrawing" xmlns:a="http://schemas.openxmlformats.org/drawingml/2006/main">
  <xdr:twoCellAnchor editAs="oneCell">
    <xdr:from>
      <xdr:col>7</xdr:col>
      <xdr:colOff>1211580</xdr:colOff>
      <xdr:row>0</xdr:row>
      <xdr:rowOff>68580</xdr:rowOff>
    </xdr:from>
    <xdr:to>
      <xdr:col>7</xdr:col>
      <xdr:colOff>1958340</xdr:colOff>
      <xdr:row>1</xdr:row>
      <xdr:rowOff>495300</xdr:rowOff>
    </xdr:to>
    <xdr:pic>
      <xdr:nvPicPr>
        <xdr:cNvPr id="13193225" name="Picture 2">
          <a:extLst>
            <a:ext uri="{FF2B5EF4-FFF2-40B4-BE49-F238E27FC236}">
              <a16:creationId xmlns:a16="http://schemas.microsoft.com/office/drawing/2014/main" xmlns="" id="{0B96DC75-8128-4712-88E2-64ECD0522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21480" y="6858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11A3629B-A1E6-42E7-86E8-2552099A67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0.00571</cdr:x>
      <cdr:y>0.00908</cdr:y>
    </cdr:from>
    <cdr:to>
      <cdr:x>0.08512</cdr:x>
      <cdr:y>0.12444</cdr:y>
    </cdr:to>
    <cdr:pic>
      <cdr:nvPicPr>
        <cdr:cNvPr id="3" name="Picture 2">
          <a:extLst xmlns:a="http://schemas.openxmlformats.org/drawingml/2006/main">
            <a:ext uri="{FF2B5EF4-FFF2-40B4-BE49-F238E27FC236}">
              <a16:creationId xmlns:a16="http://schemas.microsoft.com/office/drawing/2014/main" xmlns="" id="{383EE270-4B29-49AB-BEE6-3251BB8B5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74.xml><?xml version="1.0" encoding="utf-8"?>
<xdr:wsDr xmlns:xdr="http://schemas.openxmlformats.org/drawingml/2006/spreadsheetDrawing" xmlns:a="http://schemas.openxmlformats.org/drawingml/2006/main">
  <xdr:twoCellAnchor editAs="oneCell">
    <xdr:from>
      <xdr:col>7</xdr:col>
      <xdr:colOff>2567940</xdr:colOff>
      <xdr:row>0</xdr:row>
      <xdr:rowOff>114300</xdr:rowOff>
    </xdr:from>
    <xdr:to>
      <xdr:col>7</xdr:col>
      <xdr:colOff>3299460</xdr:colOff>
      <xdr:row>2</xdr:row>
      <xdr:rowOff>106680</xdr:rowOff>
    </xdr:to>
    <xdr:pic>
      <xdr:nvPicPr>
        <xdr:cNvPr id="13195273" name="Picture 2">
          <a:extLst>
            <a:ext uri="{FF2B5EF4-FFF2-40B4-BE49-F238E27FC236}">
              <a16:creationId xmlns:a16="http://schemas.microsoft.com/office/drawing/2014/main" xmlns="" id="{DD2262C6-5D5D-4F73-82B9-FC209FCFCC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51960" y="114300"/>
          <a:ext cx="73152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7</xdr:col>
      <xdr:colOff>1219200</xdr:colOff>
      <xdr:row>0</xdr:row>
      <xdr:rowOff>68580</xdr:rowOff>
    </xdr:from>
    <xdr:to>
      <xdr:col>7</xdr:col>
      <xdr:colOff>1965960</xdr:colOff>
      <xdr:row>2</xdr:row>
      <xdr:rowOff>68580</xdr:rowOff>
    </xdr:to>
    <xdr:pic>
      <xdr:nvPicPr>
        <xdr:cNvPr id="13196297" name="Picture 2">
          <a:extLst>
            <a:ext uri="{FF2B5EF4-FFF2-40B4-BE49-F238E27FC236}">
              <a16:creationId xmlns:a16="http://schemas.microsoft.com/office/drawing/2014/main" xmlns="" id="{BBC4000C-D855-4255-9BA7-EA174E695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675760" y="6858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7</xdr:col>
      <xdr:colOff>1211580</xdr:colOff>
      <xdr:row>0</xdr:row>
      <xdr:rowOff>83820</xdr:rowOff>
    </xdr:from>
    <xdr:to>
      <xdr:col>7</xdr:col>
      <xdr:colOff>1958340</xdr:colOff>
      <xdr:row>2</xdr:row>
      <xdr:rowOff>7620</xdr:rowOff>
    </xdr:to>
    <xdr:pic>
      <xdr:nvPicPr>
        <xdr:cNvPr id="13197321" name="Picture 2">
          <a:extLst>
            <a:ext uri="{FF2B5EF4-FFF2-40B4-BE49-F238E27FC236}">
              <a16:creationId xmlns:a16="http://schemas.microsoft.com/office/drawing/2014/main" xmlns="" id="{987A48FE-93A1-4527-8741-4801DDD30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21480" y="8382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0EC4FF3F-0210-4138-9E34-2FE30A2390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0.00546</cdr:x>
      <cdr:y>0.00833</cdr:y>
    </cdr:from>
    <cdr:to>
      <cdr:x>0.08562</cdr:x>
      <cdr:y>0.12919</cdr:y>
    </cdr:to>
    <cdr:pic>
      <cdr:nvPicPr>
        <cdr:cNvPr id="3" name="Picture 2">
          <a:extLst xmlns:a="http://schemas.openxmlformats.org/drawingml/2006/main">
            <a:ext uri="{FF2B5EF4-FFF2-40B4-BE49-F238E27FC236}">
              <a16:creationId xmlns:a16="http://schemas.microsoft.com/office/drawing/2014/main" xmlns="" id="{04A08219-109C-437D-A353-A1726F7C4C4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79.xml><?xml version="1.0" encoding="utf-8"?>
<xdr:wsDr xmlns:xdr="http://schemas.openxmlformats.org/drawingml/2006/spreadsheetDrawing" xmlns:a="http://schemas.openxmlformats.org/drawingml/2006/main">
  <xdr:twoCellAnchor editAs="oneCell">
    <xdr:from>
      <xdr:col>19</xdr:col>
      <xdr:colOff>495300</xdr:colOff>
      <xdr:row>0</xdr:row>
      <xdr:rowOff>83820</xdr:rowOff>
    </xdr:from>
    <xdr:to>
      <xdr:col>19</xdr:col>
      <xdr:colOff>1242060</xdr:colOff>
      <xdr:row>2</xdr:row>
      <xdr:rowOff>243840</xdr:rowOff>
    </xdr:to>
    <xdr:pic>
      <xdr:nvPicPr>
        <xdr:cNvPr id="13199369" name="Picture 2">
          <a:extLst>
            <a:ext uri="{FF2B5EF4-FFF2-40B4-BE49-F238E27FC236}">
              <a16:creationId xmlns:a16="http://schemas.microsoft.com/office/drawing/2014/main" xmlns="" id="{0C6176CE-4AB4-4712-A7AD-42FD9AC138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33640" y="8382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373380</xdr:colOff>
      <xdr:row>14</xdr:row>
      <xdr:rowOff>3137</xdr:rowOff>
    </xdr:from>
    <xdr:to>
      <xdr:col>8</xdr:col>
      <xdr:colOff>419100</xdr:colOff>
      <xdr:row>34</xdr:row>
      <xdr:rowOff>30480</xdr:rowOff>
    </xdr:to>
    <xdr:graphicFrame macro="">
      <xdr:nvGraphicFramePr>
        <xdr:cNvPr id="1828688" name="Chart 2">
          <a:extLst>
            <a:ext uri="{FF2B5EF4-FFF2-40B4-BE49-F238E27FC236}">
              <a16:creationId xmlns:a16="http://schemas.microsoft.com/office/drawing/2014/main" xmlns="" id="{75C8E1CB-23B8-4A67-B4B3-5A36B81105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906780</xdr:colOff>
      <xdr:row>0</xdr:row>
      <xdr:rowOff>83820</xdr:rowOff>
    </xdr:from>
    <xdr:to>
      <xdr:col>10</xdr:col>
      <xdr:colOff>1653540</xdr:colOff>
      <xdr:row>3</xdr:row>
      <xdr:rowOff>129540</xdr:rowOff>
    </xdr:to>
    <xdr:pic>
      <xdr:nvPicPr>
        <xdr:cNvPr id="1828689" name="Picture 2">
          <a:extLst>
            <a:ext uri="{FF2B5EF4-FFF2-40B4-BE49-F238E27FC236}">
              <a16:creationId xmlns:a16="http://schemas.microsoft.com/office/drawing/2014/main" xmlns="" id="{9830850B-CF4D-47E4-8F40-4DB9CAF367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59280" y="83820"/>
          <a:ext cx="7467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605F9753-6693-45EB-B70A-7B1701C698E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c:userShapes xmlns:c="http://schemas.openxmlformats.org/drawingml/2006/chart">
  <cdr:relSizeAnchor xmlns:cdr="http://schemas.openxmlformats.org/drawingml/2006/chartDrawing">
    <cdr:from>
      <cdr:x>0.00546</cdr:x>
      <cdr:y>0.00908</cdr:y>
    </cdr:from>
    <cdr:to>
      <cdr:x>0.08387</cdr:x>
      <cdr:y>0.13619</cdr:y>
    </cdr:to>
    <cdr:pic>
      <cdr:nvPicPr>
        <cdr:cNvPr id="3" name="Picture 2">
          <a:extLst xmlns:a="http://schemas.openxmlformats.org/drawingml/2006/main">
            <a:ext uri="{FF2B5EF4-FFF2-40B4-BE49-F238E27FC236}">
              <a16:creationId xmlns:a16="http://schemas.microsoft.com/office/drawing/2014/main" xmlns="" id="{69CE8F41-691E-4B7B-8F01-452FABF53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82.xml><?xml version="1.0" encoding="utf-8"?>
<xdr:wsDr xmlns:xdr="http://schemas.openxmlformats.org/drawingml/2006/spreadsheetDrawing" xmlns:a="http://schemas.openxmlformats.org/drawingml/2006/main">
  <xdr:twoCellAnchor editAs="oneCell">
    <xdr:from>
      <xdr:col>7</xdr:col>
      <xdr:colOff>2164080</xdr:colOff>
      <xdr:row>0</xdr:row>
      <xdr:rowOff>68580</xdr:rowOff>
    </xdr:from>
    <xdr:to>
      <xdr:col>7</xdr:col>
      <xdr:colOff>2891790</xdr:colOff>
      <xdr:row>2</xdr:row>
      <xdr:rowOff>228600</xdr:rowOff>
    </xdr:to>
    <xdr:pic>
      <xdr:nvPicPr>
        <xdr:cNvPr id="13201417" name="Picture 2">
          <a:extLst>
            <a:ext uri="{FF2B5EF4-FFF2-40B4-BE49-F238E27FC236}">
              <a16:creationId xmlns:a16="http://schemas.microsoft.com/office/drawing/2014/main" xmlns="" id="{E28634D4-EA99-4647-88B1-E380DBC33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13860" y="6858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B02D08F7-5A2A-4244-88E1-FFAC5A28E6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0.00496</cdr:x>
      <cdr:y>0.00808</cdr:y>
    </cdr:from>
    <cdr:to>
      <cdr:x>0.07362</cdr:x>
      <cdr:y>0.11919</cdr:y>
    </cdr:to>
    <cdr:pic>
      <cdr:nvPicPr>
        <cdr:cNvPr id="3" name="Picture 2">
          <a:extLst xmlns:a="http://schemas.openxmlformats.org/drawingml/2006/main">
            <a:ext uri="{FF2B5EF4-FFF2-40B4-BE49-F238E27FC236}">
              <a16:creationId xmlns:a16="http://schemas.microsoft.com/office/drawing/2014/main" xmlns="" id="{ACDF5182-33D9-43A2-B102-93455FD445C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dr:relSizeAnchor xmlns:cdr="http://schemas.openxmlformats.org/drawingml/2006/chartDrawing">
    <cdr:from>
      <cdr:x>0.19516</cdr:x>
      <cdr:y>0.01541</cdr:y>
    </cdr:from>
    <cdr:to>
      <cdr:x>0.8622</cdr:x>
      <cdr:y>0.06764</cdr:y>
    </cdr:to>
    <cdr:sp macro="" textlink="">
      <cdr:nvSpPr>
        <cdr:cNvPr id="4" name="TextBox 1"/>
        <cdr:cNvSpPr txBox="1"/>
      </cdr:nvSpPr>
      <cdr:spPr>
        <a:xfrm xmlns:a="http://schemas.openxmlformats.org/drawingml/2006/main">
          <a:off x="2005853" y="95623"/>
          <a:ext cx="612961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متوسط ساعات عمل المشتغلين </a:t>
          </a:r>
          <a:r>
            <a:rPr lang="ar-QA" sz="1400" b="1" i="0" baseline="0">
              <a:effectLst/>
              <a:latin typeface="Arial" panose="020B0604020202020204" pitchFamily="34" charset="0"/>
              <a:ea typeface="+mn-ea"/>
              <a:cs typeface="Arial" panose="020B0604020202020204" pitchFamily="34" charset="0"/>
            </a:rPr>
            <a:t>(15</a:t>
          </a:r>
          <a:r>
            <a:rPr lang="en-US" sz="1400" b="1" i="0" baseline="0">
              <a:effectLst/>
              <a:latin typeface="Arial" panose="020B0604020202020204" pitchFamily="34" charset="0"/>
              <a:ea typeface="+mn-ea"/>
              <a:cs typeface="Arial" panose="020B0604020202020204" pitchFamily="34" charset="0"/>
            </a:rPr>
            <a:t>سنة فأكثر</a:t>
          </a:r>
          <a:r>
            <a:rPr lang="ar-QA" sz="1400" b="1" i="0" baseline="0">
              <a:effectLst/>
              <a:latin typeface="Arial" panose="020B0604020202020204" pitchFamily="34" charset="0"/>
              <a:ea typeface="+mn-ea"/>
              <a:cs typeface="Arial" panose="020B0604020202020204" pitchFamily="34" charset="0"/>
            </a:rPr>
            <a:t>) </a:t>
          </a:r>
          <a:r>
            <a:rPr lang="en-US" sz="1400" b="1" i="0" baseline="0">
              <a:effectLst/>
              <a:latin typeface="Arial" panose="020B0604020202020204" pitchFamily="34" charset="0"/>
              <a:ea typeface="+mn-ea"/>
              <a:cs typeface="Arial" panose="020B0604020202020204" pitchFamily="34" charset="0"/>
            </a:rPr>
            <a:t>حسب النشاط الاقتصادي </a:t>
          </a:r>
          <a:r>
            <a:rPr lang="ar-QA" sz="1400" b="1" i="0" baseline="0">
              <a:effectLst/>
              <a:latin typeface="Arial" panose="020B0604020202020204" pitchFamily="34" charset="0"/>
              <a:ea typeface="+mn-ea"/>
              <a:cs typeface="Arial" panose="020B0604020202020204" pitchFamily="34" charset="0"/>
            </a:rPr>
            <a:t>(</a:t>
          </a:r>
          <a:r>
            <a:rPr lang="en-US" sz="1400" b="0" i="0" baseline="0">
              <a:effectLst/>
              <a:latin typeface="Arial" panose="020B0604020202020204" pitchFamily="34" charset="0"/>
              <a:ea typeface="+mn-ea"/>
              <a:cs typeface="Arial" panose="020B0604020202020204" pitchFamily="34" charset="0"/>
            </a:rPr>
            <a:t>أعلى ست أنشطة اقتصادية</a:t>
          </a:r>
          <a:r>
            <a:rPr lang="ar-QA" sz="1400" b="0" i="0" baseline="0">
              <a:effectLst/>
              <a:latin typeface="Arial" panose="020B0604020202020204" pitchFamily="34" charset="0"/>
              <a:ea typeface="+mn-ea"/>
              <a:cs typeface="Arial" panose="020B0604020202020204" pitchFamily="34" charset="0"/>
            </a:rPr>
            <a:t>*</a:t>
          </a:r>
          <a:r>
            <a:rPr lang="ar-QA" sz="1400" b="1" i="0" baseline="0">
              <a:effectLst/>
              <a:latin typeface="Arial" panose="020B0604020202020204" pitchFamily="34" charset="0"/>
              <a:ea typeface="+mn-ea"/>
              <a:cs typeface="Arial" panose="020B0604020202020204" pitchFamily="34" charset="0"/>
            </a:rPr>
            <a:t>)</a:t>
          </a:r>
          <a:endParaRPr lang="en-US" sz="1400">
            <a:effectLst/>
            <a:latin typeface="Arial" panose="020B0604020202020204" pitchFamily="34" charset="0"/>
            <a:cs typeface="Arial" panose="020B0604020202020204" pitchFamily="34" charset="0"/>
          </a:endParaRPr>
        </a:p>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 </a:t>
          </a:r>
          <a:endParaRPr lang="en-US" sz="1400" b="1">
            <a:effectLst/>
            <a:latin typeface="Arial" panose="020B0604020202020204" pitchFamily="34" charset="0"/>
            <a:cs typeface="Arial" panose="020B0604020202020204" pitchFamily="34" charset="0"/>
          </a:endParaRPr>
        </a:p>
        <a:p xmlns:a="http://schemas.openxmlformats.org/drawingml/2006/main">
          <a:pPr algn="ctr" rtl="1"/>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0.24267</cdr:x>
      <cdr:y>0.05811</cdr:y>
    </cdr:from>
    <cdr:to>
      <cdr:x>0.82451</cdr:x>
      <cdr:y>0.15955</cdr:y>
    </cdr:to>
    <cdr:sp macro="" textlink="">
      <cdr:nvSpPr>
        <cdr:cNvPr id="5" name="TextBox 1"/>
        <cdr:cNvSpPr txBox="1"/>
      </cdr:nvSpPr>
      <cdr:spPr>
        <a:xfrm xmlns:a="http://schemas.openxmlformats.org/drawingml/2006/main">
          <a:off x="2498912" y="353358"/>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200" b="1" i="0" baseline="0">
              <a:effectLst/>
              <a:latin typeface="Arial" panose="020B0604020202020204" pitchFamily="34" charset="0"/>
              <a:ea typeface="+mn-ea"/>
              <a:cs typeface="Arial" panose="020B0604020202020204" pitchFamily="34" charset="0"/>
            </a:rPr>
            <a:t>AVERAGE WORK HOURS FOR EMPLOYED PERSONS (15 YEARS &amp; ABOVE) BY ECONOMIC ACTIVITY (</a:t>
          </a:r>
          <a:r>
            <a:rPr lang="en-US" sz="1200" b="0" i="0" baseline="0">
              <a:effectLst/>
              <a:latin typeface="Arial" panose="020B0604020202020204" pitchFamily="34" charset="0"/>
              <a:ea typeface="+mn-ea"/>
              <a:cs typeface="Arial" panose="020B0604020202020204" pitchFamily="34" charset="0"/>
            </a:rPr>
            <a:t>the highest 6 economic activities*)</a:t>
          </a:r>
          <a:endParaRPr lang="en-US" sz="1200">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2021</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7</xdr:col>
      <xdr:colOff>1203960</xdr:colOff>
      <xdr:row>0</xdr:row>
      <xdr:rowOff>91440</xdr:rowOff>
    </xdr:from>
    <xdr:to>
      <xdr:col>7</xdr:col>
      <xdr:colOff>1950720</xdr:colOff>
      <xdr:row>2</xdr:row>
      <xdr:rowOff>30480</xdr:rowOff>
    </xdr:to>
    <xdr:pic>
      <xdr:nvPicPr>
        <xdr:cNvPr id="13203465" name="Picture 2">
          <a:extLst>
            <a:ext uri="{FF2B5EF4-FFF2-40B4-BE49-F238E27FC236}">
              <a16:creationId xmlns:a16="http://schemas.microsoft.com/office/drawing/2014/main" xmlns="" id="{B10A4BD1-0175-4F00-B76E-24B696994D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72910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7</xdr:col>
      <xdr:colOff>1653540</xdr:colOff>
      <xdr:row>0</xdr:row>
      <xdr:rowOff>68580</xdr:rowOff>
    </xdr:from>
    <xdr:to>
      <xdr:col>8</xdr:col>
      <xdr:colOff>0</xdr:colOff>
      <xdr:row>3</xdr:row>
      <xdr:rowOff>1905</xdr:rowOff>
    </xdr:to>
    <xdr:pic>
      <xdr:nvPicPr>
        <xdr:cNvPr id="13204489" name="Picture 2">
          <a:extLst>
            <a:ext uri="{FF2B5EF4-FFF2-40B4-BE49-F238E27FC236}">
              <a16:creationId xmlns:a16="http://schemas.microsoft.com/office/drawing/2014/main" xmlns="" id="{71ED2BD4-9762-473D-BD5C-F5BBA09BAC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691000" y="68580"/>
          <a:ext cx="74676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absoluteAnchor>
    <xdr:pos x="0" y="0"/>
    <xdr:ext cx="9267265" cy="6073588"/>
    <xdr:graphicFrame macro="">
      <xdr:nvGraphicFramePr>
        <xdr:cNvPr id="2" name="Chart 1">
          <a:extLst>
            <a:ext uri="{FF2B5EF4-FFF2-40B4-BE49-F238E27FC236}">
              <a16:creationId xmlns:a16="http://schemas.microsoft.com/office/drawing/2014/main" xmlns="" id="{BD8E1775-289C-44CC-962C-C608980458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0.00571</cdr:x>
      <cdr:y>0.00908</cdr:y>
    </cdr:from>
    <cdr:to>
      <cdr:x>0.08337</cdr:x>
      <cdr:y>0.14094</cdr:y>
    </cdr:to>
    <cdr:pic>
      <cdr:nvPicPr>
        <cdr:cNvPr id="3" name="Picture 2">
          <a:extLst xmlns:a="http://schemas.openxmlformats.org/drawingml/2006/main">
            <a:ext uri="{FF2B5EF4-FFF2-40B4-BE49-F238E27FC236}">
              <a16:creationId xmlns:a16="http://schemas.microsoft.com/office/drawing/2014/main" xmlns="" id="{6893C32C-4133-4D7D-BEE3-3B693B5E0BC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0000" cy="720000"/>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editAs="oneCell">
    <xdr:from>
      <xdr:col>10</xdr:col>
      <xdr:colOff>960120</xdr:colOff>
      <xdr:row>0</xdr:row>
      <xdr:rowOff>83820</xdr:rowOff>
    </xdr:from>
    <xdr:to>
      <xdr:col>10</xdr:col>
      <xdr:colOff>1699260</xdr:colOff>
      <xdr:row>3</xdr:row>
      <xdr:rowOff>1905</xdr:rowOff>
    </xdr:to>
    <xdr:pic>
      <xdr:nvPicPr>
        <xdr:cNvPr id="13206537" name="Picture 2">
          <a:extLst>
            <a:ext uri="{FF2B5EF4-FFF2-40B4-BE49-F238E27FC236}">
              <a16:creationId xmlns:a16="http://schemas.microsoft.com/office/drawing/2014/main" xmlns="" id="{40E0CA5C-B789-4291-88DA-3DEFAAEDF8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351660" y="8382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510540</xdr:colOff>
      <xdr:row>13</xdr:row>
      <xdr:rowOff>22860</xdr:rowOff>
    </xdr:from>
    <xdr:to>
      <xdr:col>9</xdr:col>
      <xdr:colOff>152400</xdr:colOff>
      <xdr:row>33</xdr:row>
      <xdr:rowOff>160020</xdr:rowOff>
    </xdr:to>
    <xdr:graphicFrame macro="">
      <xdr:nvGraphicFramePr>
        <xdr:cNvPr id="1829713" name="Chart 3">
          <a:extLst>
            <a:ext uri="{FF2B5EF4-FFF2-40B4-BE49-F238E27FC236}">
              <a16:creationId xmlns:a16="http://schemas.microsoft.com/office/drawing/2014/main" xmlns="" id="{866E81BB-4F16-4109-8468-3E4B5443D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815340</xdr:colOff>
      <xdr:row>0</xdr:row>
      <xdr:rowOff>68580</xdr:rowOff>
    </xdr:from>
    <xdr:to>
      <xdr:col>10</xdr:col>
      <xdr:colOff>1562100</xdr:colOff>
      <xdr:row>3</xdr:row>
      <xdr:rowOff>114300</xdr:rowOff>
    </xdr:to>
    <xdr:pic>
      <xdr:nvPicPr>
        <xdr:cNvPr id="1829714" name="Picture 2">
          <a:extLst>
            <a:ext uri="{FF2B5EF4-FFF2-40B4-BE49-F238E27FC236}">
              <a16:creationId xmlns:a16="http://schemas.microsoft.com/office/drawing/2014/main" xmlns="" id="{DC3CC875-2AF1-4C48-A00A-3ED873DCB7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366900" y="68580"/>
          <a:ext cx="74676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6</xdr:col>
      <xdr:colOff>1958340</xdr:colOff>
      <xdr:row>0</xdr:row>
      <xdr:rowOff>91440</xdr:rowOff>
    </xdr:from>
    <xdr:to>
      <xdr:col>6</xdr:col>
      <xdr:colOff>2705100</xdr:colOff>
      <xdr:row>2</xdr:row>
      <xdr:rowOff>38100</xdr:rowOff>
    </xdr:to>
    <xdr:pic>
      <xdr:nvPicPr>
        <xdr:cNvPr id="13207561" name="Picture 2">
          <a:extLst>
            <a:ext uri="{FF2B5EF4-FFF2-40B4-BE49-F238E27FC236}">
              <a16:creationId xmlns:a16="http://schemas.microsoft.com/office/drawing/2014/main" xmlns="" id="{1E531B41-7A10-40DE-92D2-D3B98B7C49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52060" y="91440"/>
          <a:ext cx="7467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1965960</xdr:colOff>
      <xdr:row>0</xdr:row>
      <xdr:rowOff>91440</xdr:rowOff>
    </xdr:from>
    <xdr:to>
      <xdr:col>6</xdr:col>
      <xdr:colOff>2712720</xdr:colOff>
      <xdr:row>2</xdr:row>
      <xdr:rowOff>45720</xdr:rowOff>
    </xdr:to>
    <xdr:pic>
      <xdr:nvPicPr>
        <xdr:cNvPr id="13208585" name="Picture 2">
          <a:extLst>
            <a:ext uri="{FF2B5EF4-FFF2-40B4-BE49-F238E27FC236}">
              <a16:creationId xmlns:a16="http://schemas.microsoft.com/office/drawing/2014/main" xmlns="" id="{CC7CAC56-C3B8-4FFE-9EC6-9AD45A224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44440" y="91440"/>
          <a:ext cx="74676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6</xdr:col>
      <xdr:colOff>1988820</xdr:colOff>
      <xdr:row>0</xdr:row>
      <xdr:rowOff>53340</xdr:rowOff>
    </xdr:from>
    <xdr:to>
      <xdr:col>7</xdr:col>
      <xdr:colOff>3810</xdr:colOff>
      <xdr:row>2</xdr:row>
      <xdr:rowOff>228600</xdr:rowOff>
    </xdr:to>
    <xdr:pic>
      <xdr:nvPicPr>
        <xdr:cNvPr id="13209609" name="Picture 2">
          <a:extLst>
            <a:ext uri="{FF2B5EF4-FFF2-40B4-BE49-F238E27FC236}">
              <a16:creationId xmlns:a16="http://schemas.microsoft.com/office/drawing/2014/main" xmlns="" id="{D2524E35-A3F7-4530-80F2-07ED73E261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5334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6</xdr:col>
      <xdr:colOff>2331720</xdr:colOff>
      <xdr:row>0</xdr:row>
      <xdr:rowOff>83820</xdr:rowOff>
    </xdr:from>
    <xdr:to>
      <xdr:col>7</xdr:col>
      <xdr:colOff>3810</xdr:colOff>
      <xdr:row>3</xdr:row>
      <xdr:rowOff>1905</xdr:rowOff>
    </xdr:to>
    <xdr:pic>
      <xdr:nvPicPr>
        <xdr:cNvPr id="13210633" name="Picture 2">
          <a:extLst>
            <a:ext uri="{FF2B5EF4-FFF2-40B4-BE49-F238E27FC236}">
              <a16:creationId xmlns:a16="http://schemas.microsoft.com/office/drawing/2014/main" xmlns="" id="{7133A5A1-CB3E-4E24-8788-2304FBCF5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91100" y="83820"/>
          <a:ext cx="7391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6</xdr:col>
      <xdr:colOff>2308860</xdr:colOff>
      <xdr:row>0</xdr:row>
      <xdr:rowOff>83820</xdr:rowOff>
    </xdr:from>
    <xdr:to>
      <xdr:col>6</xdr:col>
      <xdr:colOff>3046095</xdr:colOff>
      <xdr:row>3</xdr:row>
      <xdr:rowOff>1905</xdr:rowOff>
    </xdr:to>
    <xdr:pic>
      <xdr:nvPicPr>
        <xdr:cNvPr id="13211657" name="Picture 2">
          <a:extLst>
            <a:ext uri="{FF2B5EF4-FFF2-40B4-BE49-F238E27FC236}">
              <a16:creationId xmlns:a16="http://schemas.microsoft.com/office/drawing/2014/main" xmlns="" id="{4616B963-5AB1-496B-AC09-C60F40E451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83820"/>
          <a:ext cx="7467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6</xdr:col>
      <xdr:colOff>2308860</xdr:colOff>
      <xdr:row>0</xdr:row>
      <xdr:rowOff>53340</xdr:rowOff>
    </xdr:from>
    <xdr:to>
      <xdr:col>6</xdr:col>
      <xdr:colOff>3046095</xdr:colOff>
      <xdr:row>2</xdr:row>
      <xdr:rowOff>236220</xdr:rowOff>
    </xdr:to>
    <xdr:pic>
      <xdr:nvPicPr>
        <xdr:cNvPr id="13212681" name="Picture 2">
          <a:extLst>
            <a:ext uri="{FF2B5EF4-FFF2-40B4-BE49-F238E27FC236}">
              <a16:creationId xmlns:a16="http://schemas.microsoft.com/office/drawing/2014/main" xmlns="" id="{33C3BB06-12C8-41D4-9749-AF0B98EEE5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506340" y="533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11</xdr:col>
      <xdr:colOff>1630680</xdr:colOff>
      <xdr:row>0</xdr:row>
      <xdr:rowOff>68580</xdr:rowOff>
    </xdr:from>
    <xdr:to>
      <xdr:col>11</xdr:col>
      <xdr:colOff>2369820</xdr:colOff>
      <xdr:row>3</xdr:row>
      <xdr:rowOff>7620</xdr:rowOff>
    </xdr:to>
    <xdr:pic>
      <xdr:nvPicPr>
        <xdr:cNvPr id="13213705" name="Picture 2">
          <a:extLst>
            <a:ext uri="{FF2B5EF4-FFF2-40B4-BE49-F238E27FC236}">
              <a16:creationId xmlns:a16="http://schemas.microsoft.com/office/drawing/2014/main" xmlns="" id="{B662C5E4-BBC3-464A-87F9-7CE2127189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8204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11</xdr:col>
      <xdr:colOff>1623060</xdr:colOff>
      <xdr:row>0</xdr:row>
      <xdr:rowOff>68580</xdr:rowOff>
    </xdr:from>
    <xdr:to>
      <xdr:col>11</xdr:col>
      <xdr:colOff>2354580</xdr:colOff>
      <xdr:row>3</xdr:row>
      <xdr:rowOff>7620</xdr:rowOff>
    </xdr:to>
    <xdr:pic>
      <xdr:nvPicPr>
        <xdr:cNvPr id="13214729" name="Picture 2">
          <a:extLst>
            <a:ext uri="{FF2B5EF4-FFF2-40B4-BE49-F238E27FC236}">
              <a16:creationId xmlns:a16="http://schemas.microsoft.com/office/drawing/2014/main" xmlns="" id="{B5BA9602-6707-40FE-9208-97D8997B21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97280" y="68580"/>
          <a:ext cx="7315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1645920</xdr:colOff>
      <xdr:row>0</xdr:row>
      <xdr:rowOff>68580</xdr:rowOff>
    </xdr:from>
    <xdr:to>
      <xdr:col>12</xdr:col>
      <xdr:colOff>3810</xdr:colOff>
      <xdr:row>3</xdr:row>
      <xdr:rowOff>7620</xdr:rowOff>
    </xdr:to>
    <xdr:pic>
      <xdr:nvPicPr>
        <xdr:cNvPr id="13215753" name="Picture 2">
          <a:extLst>
            <a:ext uri="{FF2B5EF4-FFF2-40B4-BE49-F238E27FC236}">
              <a16:creationId xmlns:a16="http://schemas.microsoft.com/office/drawing/2014/main" xmlns="" id="{AF8BE0C4-6BD9-4AA6-8047-4404061C8B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566800" y="68580"/>
          <a:ext cx="7391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9</xdr:col>
      <xdr:colOff>1303020</xdr:colOff>
      <xdr:row>0</xdr:row>
      <xdr:rowOff>68580</xdr:rowOff>
    </xdr:from>
    <xdr:to>
      <xdr:col>9</xdr:col>
      <xdr:colOff>2042160</xdr:colOff>
      <xdr:row>2</xdr:row>
      <xdr:rowOff>236220</xdr:rowOff>
    </xdr:to>
    <xdr:pic>
      <xdr:nvPicPr>
        <xdr:cNvPr id="13216777" name="Picture 2">
          <a:extLst>
            <a:ext uri="{FF2B5EF4-FFF2-40B4-BE49-F238E27FC236}">
              <a16:creationId xmlns:a16="http://schemas.microsoft.com/office/drawing/2014/main" xmlns="" id="{58BE642F-3DFC-4515-8B46-20BCC8B89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136520" y="68580"/>
          <a:ext cx="7391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3.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4.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8.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3.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24.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25.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26.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27.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8.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29.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3.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34.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35.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36.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37.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38.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39.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0.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1.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3.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44.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45.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46.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47.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48.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49.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0.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1.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3.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54.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56.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58.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59.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0.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1.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2.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63.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6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66.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67.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68.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69.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0.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2.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7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9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rightToLeft="1" view="pageBreakPreview" topLeftCell="A7" zoomScale="120" zoomScaleNormal="100" zoomScaleSheetLayoutView="120" workbookViewId="0">
      <selection activeCell="J19" sqref="J19"/>
    </sheetView>
  </sheetViews>
  <sheetFormatPr defaultRowHeight="12.75"/>
  <cols>
    <col min="1" max="6" width="8.85546875" customWidth="1"/>
    <col min="7" max="7" width="12.7109375" customWidth="1"/>
  </cols>
  <sheetData>
    <row r="1" spans="1:9">
      <c r="A1" s="169"/>
      <c r="B1" s="169"/>
      <c r="C1" s="169"/>
      <c r="D1" s="169"/>
      <c r="E1" s="169"/>
      <c r="F1" s="169"/>
      <c r="G1" s="169"/>
      <c r="H1" s="169"/>
      <c r="I1" s="169"/>
    </row>
    <row r="2" spans="1:9">
      <c r="A2" s="169"/>
      <c r="B2" s="169"/>
      <c r="C2" s="169"/>
      <c r="D2" s="169"/>
      <c r="E2" s="169"/>
      <c r="F2" s="169"/>
      <c r="G2" s="169"/>
      <c r="H2" s="169"/>
      <c r="I2" s="169"/>
    </row>
    <row r="3" spans="1:9">
      <c r="A3" s="169"/>
      <c r="B3" s="169"/>
      <c r="C3" s="169"/>
      <c r="D3" s="169"/>
      <c r="E3" s="169"/>
      <c r="F3" s="169"/>
      <c r="G3" s="169"/>
      <c r="H3" s="169"/>
      <c r="I3" s="169"/>
    </row>
    <row r="4" spans="1:9">
      <c r="A4" s="169"/>
      <c r="B4" s="169"/>
      <c r="C4" s="169"/>
      <c r="D4" s="169"/>
      <c r="E4" s="169"/>
      <c r="F4" s="169"/>
      <c r="G4" s="169"/>
      <c r="H4" s="169"/>
      <c r="I4" s="169"/>
    </row>
    <row r="5" spans="1:9">
      <c r="A5" s="169"/>
      <c r="B5" s="169"/>
      <c r="C5" s="169"/>
      <c r="D5" s="169"/>
      <c r="E5" s="169"/>
      <c r="F5" s="169"/>
      <c r="G5" s="169"/>
      <c r="H5" s="169"/>
      <c r="I5" s="169"/>
    </row>
    <row r="6" spans="1:9">
      <c r="A6" s="169"/>
      <c r="B6" s="169"/>
      <c r="C6" s="169"/>
      <c r="D6" s="169"/>
      <c r="E6" s="169"/>
      <c r="F6" s="169"/>
      <c r="G6" s="169"/>
      <c r="H6" s="169"/>
      <c r="I6" s="169"/>
    </row>
    <row r="7" spans="1:9">
      <c r="A7" s="169"/>
      <c r="B7" s="169"/>
      <c r="C7" s="169"/>
      <c r="D7" s="169"/>
      <c r="E7" s="169"/>
      <c r="F7" s="169"/>
      <c r="G7" s="169"/>
      <c r="H7" s="169"/>
      <c r="I7" s="169"/>
    </row>
    <row r="8" spans="1:9">
      <c r="A8" s="169"/>
      <c r="B8" s="169"/>
      <c r="C8" s="169"/>
      <c r="D8" s="169"/>
      <c r="E8" s="169"/>
      <c r="F8" s="169"/>
      <c r="G8" s="169"/>
      <c r="H8" s="169"/>
      <c r="I8" s="169"/>
    </row>
    <row r="9" spans="1:9">
      <c r="A9" s="169"/>
      <c r="B9" s="169"/>
      <c r="C9" s="169"/>
      <c r="D9" s="169"/>
      <c r="E9" s="169"/>
      <c r="F9" s="169"/>
      <c r="G9" s="169"/>
      <c r="H9" s="169"/>
      <c r="I9" s="169"/>
    </row>
    <row r="10" spans="1:9">
      <c r="A10" s="169"/>
      <c r="B10" s="169"/>
      <c r="C10" s="169"/>
      <c r="D10" s="169"/>
      <c r="E10" s="169"/>
      <c r="F10" s="169"/>
      <c r="G10" s="169"/>
      <c r="H10" s="169"/>
      <c r="I10" s="169"/>
    </row>
    <row r="11" spans="1:9">
      <c r="A11" s="169"/>
      <c r="B11" s="169"/>
      <c r="C11" s="169"/>
      <c r="D11" s="169"/>
      <c r="E11" s="169"/>
      <c r="F11" s="169"/>
      <c r="G11" s="169"/>
      <c r="H11" s="169"/>
      <c r="I11" s="169"/>
    </row>
    <row r="12" spans="1:9">
      <c r="A12" s="169"/>
      <c r="B12" s="169"/>
      <c r="C12" s="169"/>
      <c r="D12" s="169"/>
      <c r="E12" s="169"/>
      <c r="F12" s="169"/>
      <c r="G12" s="169"/>
      <c r="H12" s="169"/>
      <c r="I12" s="169"/>
    </row>
    <row r="13" spans="1:9">
      <c r="A13" s="169"/>
      <c r="B13" s="169"/>
      <c r="C13" s="169"/>
      <c r="D13" s="169"/>
      <c r="E13" s="169"/>
      <c r="F13" s="169"/>
      <c r="G13" s="169"/>
      <c r="H13" s="169"/>
      <c r="I13" s="169"/>
    </row>
    <row r="14" spans="1:9">
      <c r="A14" s="169"/>
      <c r="B14" s="169"/>
      <c r="C14" s="169"/>
      <c r="D14" s="169"/>
      <c r="E14" s="169"/>
      <c r="F14" s="169"/>
      <c r="G14" s="169"/>
      <c r="H14" s="169"/>
      <c r="I14" s="169"/>
    </row>
    <row r="15" spans="1:9">
      <c r="A15" s="169"/>
      <c r="B15" s="169"/>
      <c r="C15" s="169"/>
      <c r="D15" s="169"/>
      <c r="E15" s="169"/>
      <c r="F15" s="169"/>
      <c r="G15" s="169"/>
      <c r="H15" s="169"/>
      <c r="I15" s="169"/>
    </row>
    <row r="16" spans="1:9">
      <c r="A16" s="169"/>
      <c r="B16" s="169"/>
      <c r="C16" s="169"/>
      <c r="D16" s="169"/>
      <c r="E16" s="169"/>
      <c r="F16" s="169"/>
      <c r="G16" s="169"/>
      <c r="H16" s="169"/>
      <c r="I16" s="169"/>
    </row>
    <row r="17" spans="1:9" ht="16.5" customHeight="1">
      <c r="A17" s="169"/>
      <c r="B17" s="169"/>
      <c r="C17" s="169"/>
      <c r="D17" s="169"/>
      <c r="E17" s="169"/>
      <c r="F17" s="570"/>
      <c r="G17" s="169"/>
      <c r="H17" s="169"/>
      <c r="I17" s="169"/>
    </row>
    <row r="18" spans="1:9" ht="16.5" customHeight="1">
      <c r="A18" s="169"/>
      <c r="B18" s="169"/>
      <c r="C18" s="169"/>
      <c r="D18" s="169"/>
      <c r="E18" s="169"/>
      <c r="F18" s="570"/>
      <c r="G18" s="169"/>
      <c r="H18" s="169"/>
      <c r="I18" s="169"/>
    </row>
    <row r="19" spans="1:9" ht="32.25">
      <c r="A19" s="169"/>
      <c r="B19" s="169"/>
      <c r="C19" s="169"/>
      <c r="D19" s="169"/>
      <c r="E19" s="169"/>
      <c r="F19" s="570"/>
      <c r="G19" s="169"/>
      <c r="H19" s="169"/>
      <c r="I19" s="169"/>
    </row>
    <row r="20" spans="1:9" ht="39">
      <c r="A20" s="169"/>
      <c r="B20" s="169"/>
      <c r="C20" s="169"/>
      <c r="D20" s="169"/>
      <c r="E20" s="169"/>
      <c r="F20" s="571"/>
      <c r="G20" s="169"/>
      <c r="H20" s="169"/>
      <c r="I20" s="169"/>
    </row>
    <row r="21" spans="1:9" ht="73.5">
      <c r="A21" s="169"/>
      <c r="B21" s="169"/>
      <c r="C21" s="169"/>
      <c r="D21" s="169"/>
      <c r="E21" s="169"/>
      <c r="F21" s="572"/>
      <c r="G21" s="169"/>
      <c r="H21" s="169"/>
      <c r="I21" s="169"/>
    </row>
    <row r="22" spans="1:9" ht="48.75" customHeight="1">
      <c r="A22" s="169"/>
      <c r="B22" s="169"/>
      <c r="C22" s="169"/>
      <c r="D22" s="169"/>
      <c r="E22" s="169"/>
      <c r="F22" s="572"/>
      <c r="G22" s="169"/>
      <c r="H22" s="169"/>
      <c r="I22" s="169"/>
    </row>
    <row r="23" spans="1:9" ht="49.5">
      <c r="A23" s="935">
        <v>2021</v>
      </c>
      <c r="B23" s="935"/>
      <c r="C23" s="935"/>
      <c r="D23" s="935"/>
      <c r="E23" s="935"/>
      <c r="F23" s="935"/>
      <c r="G23" s="935"/>
      <c r="H23" s="935"/>
      <c r="I23" s="935"/>
    </row>
    <row r="24" spans="1:9" ht="39">
      <c r="A24" s="169"/>
      <c r="B24" s="169"/>
      <c r="C24" s="169"/>
      <c r="D24" s="169"/>
      <c r="E24" s="169"/>
      <c r="F24" s="571"/>
      <c r="G24" s="169"/>
      <c r="H24" s="169"/>
      <c r="I24" s="169"/>
    </row>
    <row r="25" spans="1:9" ht="32.25">
      <c r="A25" s="169"/>
      <c r="B25" s="169"/>
      <c r="C25" s="169"/>
      <c r="D25" s="169"/>
      <c r="E25" s="169"/>
      <c r="F25" s="570"/>
      <c r="G25" s="169"/>
      <c r="H25" s="169"/>
      <c r="I25" s="169"/>
    </row>
    <row r="26" spans="1:9" ht="32.25">
      <c r="A26" s="169"/>
      <c r="B26" s="169"/>
      <c r="C26" s="169"/>
      <c r="D26" s="169"/>
      <c r="E26" s="169"/>
      <c r="F26" s="570"/>
      <c r="G26" s="169"/>
      <c r="H26" s="169"/>
      <c r="I26" s="169"/>
    </row>
    <row r="27" spans="1:9" ht="32.25">
      <c r="A27" s="169"/>
      <c r="B27" s="169"/>
      <c r="C27" s="169"/>
      <c r="D27" s="169"/>
      <c r="E27" s="169"/>
      <c r="F27" s="570"/>
      <c r="G27" s="169"/>
      <c r="H27" s="169"/>
      <c r="I27" s="169"/>
    </row>
    <row r="28" spans="1:9" ht="32.25">
      <c r="A28" s="169"/>
      <c r="B28" s="169"/>
      <c r="C28" s="169"/>
      <c r="D28" s="169"/>
      <c r="E28" s="169"/>
      <c r="F28" s="570"/>
      <c r="G28" s="169"/>
      <c r="H28" s="169"/>
      <c r="I28" s="169"/>
    </row>
    <row r="29" spans="1:9" ht="32.25">
      <c r="A29" s="169"/>
      <c r="B29" s="169"/>
      <c r="C29" s="169"/>
      <c r="D29" s="169"/>
      <c r="E29" s="169"/>
      <c r="F29" s="570"/>
      <c r="G29" s="169"/>
      <c r="H29" s="169"/>
      <c r="I29" s="169"/>
    </row>
    <row r="30" spans="1:9" ht="32.25">
      <c r="A30" s="169"/>
      <c r="B30" s="169"/>
      <c r="C30" s="169"/>
      <c r="D30" s="169"/>
      <c r="E30" s="169"/>
      <c r="F30" s="570"/>
      <c r="G30" s="169"/>
      <c r="H30" s="169"/>
      <c r="I30" s="169"/>
    </row>
    <row r="31" spans="1:9">
      <c r="A31" s="169"/>
      <c r="B31" s="169"/>
      <c r="C31" s="169"/>
      <c r="D31" s="169"/>
      <c r="E31" s="169"/>
      <c r="F31" s="169"/>
      <c r="G31" s="169"/>
      <c r="H31" s="169"/>
      <c r="I31" s="169"/>
    </row>
    <row r="32" spans="1:9">
      <c r="A32" s="169"/>
      <c r="B32" s="169"/>
      <c r="C32" s="169"/>
      <c r="D32" s="169"/>
      <c r="E32" s="169"/>
      <c r="F32" s="169"/>
      <c r="G32" s="169"/>
      <c r="H32" s="169"/>
      <c r="I32" s="169"/>
    </row>
    <row r="33" spans="1:9">
      <c r="A33" s="169"/>
      <c r="B33" s="169"/>
      <c r="C33" s="169"/>
      <c r="D33" s="169"/>
      <c r="E33" s="169"/>
      <c r="F33" s="169"/>
      <c r="G33" s="169"/>
      <c r="H33" s="169"/>
      <c r="I33" s="169"/>
    </row>
    <row r="34" spans="1:9">
      <c r="A34" s="169"/>
      <c r="B34" s="169"/>
      <c r="C34" s="169"/>
      <c r="D34" s="169"/>
      <c r="E34" s="169"/>
      <c r="F34" s="169"/>
      <c r="G34" s="169"/>
      <c r="H34" s="169"/>
      <c r="I34" s="169"/>
    </row>
  </sheetData>
  <mergeCells count="1">
    <mergeCell ref="A23:I23"/>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rightToLeft="1" view="pageBreakPreview" zoomScaleNormal="100" zoomScaleSheetLayoutView="100" workbookViewId="0">
      <selection activeCell="A3" sqref="A3:C3"/>
    </sheetView>
  </sheetViews>
  <sheetFormatPr defaultColWidth="11.42578125" defaultRowHeight="12.75"/>
  <cols>
    <col min="1" max="1" width="24.42578125" style="269" customWidth="1"/>
    <col min="2" max="5" width="13.140625" style="269" customWidth="1"/>
    <col min="6" max="6" width="23.85546875" style="269" customWidth="1"/>
    <col min="7" max="16384" width="11.42578125" style="269"/>
  </cols>
  <sheetData>
    <row r="1" spans="1:6" ht="36.75">
      <c r="A1" s="942" t="s">
        <v>760</v>
      </c>
      <c r="B1" s="943"/>
      <c r="C1" s="943"/>
      <c r="D1" s="944" t="s">
        <v>1351</v>
      </c>
      <c r="E1" s="944"/>
      <c r="F1" s="944"/>
    </row>
    <row r="2" spans="1:6" ht="12.75" customHeight="1">
      <c r="A2" s="270"/>
      <c r="B2" s="270"/>
      <c r="C2" s="270"/>
      <c r="D2" s="270"/>
      <c r="E2" s="271"/>
      <c r="F2" s="270"/>
    </row>
    <row r="3" spans="1:6" ht="61.5" customHeight="1">
      <c r="A3" s="945" t="s">
        <v>1799</v>
      </c>
      <c r="B3" s="945"/>
      <c r="C3" s="945"/>
      <c r="D3" s="946" t="s">
        <v>1800</v>
      </c>
      <c r="E3" s="946"/>
      <c r="F3" s="946"/>
    </row>
    <row r="4" spans="1:6" ht="151.5" customHeight="1">
      <c r="A4" s="945" t="s">
        <v>1801</v>
      </c>
      <c r="B4" s="947"/>
      <c r="C4" s="947"/>
      <c r="D4" s="946" t="s">
        <v>1802</v>
      </c>
      <c r="E4" s="948"/>
      <c r="F4" s="948"/>
    </row>
    <row r="5" spans="1:6" ht="156" customHeight="1">
      <c r="A5" s="949" t="s">
        <v>1805</v>
      </c>
      <c r="B5" s="950"/>
      <c r="C5" s="950"/>
      <c r="D5" s="951" t="s">
        <v>1806</v>
      </c>
      <c r="E5" s="952"/>
      <c r="F5" s="952"/>
    </row>
    <row r="6" spans="1:6" ht="32.25" customHeight="1">
      <c r="A6" s="945" t="s">
        <v>1497</v>
      </c>
      <c r="B6" s="947"/>
      <c r="C6" s="947"/>
      <c r="D6" s="953" t="s">
        <v>1498</v>
      </c>
      <c r="E6" s="948"/>
      <c r="F6" s="948"/>
    </row>
    <row r="7" spans="1:6" ht="15.75" customHeight="1" thickBot="1">
      <c r="A7" s="954" t="s">
        <v>1531</v>
      </c>
      <c r="B7" s="955"/>
      <c r="C7" s="955"/>
      <c r="D7" s="956" t="s">
        <v>759</v>
      </c>
      <c r="E7" s="957"/>
      <c r="F7" s="957"/>
    </row>
    <row r="8" spans="1:6" ht="15.75" customHeight="1" thickBot="1">
      <c r="A8" s="958" t="s">
        <v>1532</v>
      </c>
      <c r="B8" s="959"/>
      <c r="C8" s="959"/>
      <c r="D8" s="960" t="s">
        <v>758</v>
      </c>
      <c r="E8" s="961"/>
      <c r="F8" s="961"/>
    </row>
    <row r="9" spans="1:6" ht="15.75" customHeight="1" thickBot="1">
      <c r="A9" s="958" t="s">
        <v>1533</v>
      </c>
      <c r="B9" s="959"/>
      <c r="C9" s="959"/>
      <c r="D9" s="960" t="s">
        <v>757</v>
      </c>
      <c r="E9" s="961"/>
      <c r="F9" s="961"/>
    </row>
    <row r="10" spans="1:6" ht="26.25" customHeight="1">
      <c r="A10" s="962" t="s">
        <v>1534</v>
      </c>
      <c r="B10" s="963"/>
      <c r="C10" s="963"/>
      <c r="D10" s="964" t="s">
        <v>756</v>
      </c>
      <c r="E10" s="965"/>
      <c r="F10" s="965"/>
    </row>
    <row r="11" spans="1:6" ht="15">
      <c r="A11" s="821"/>
      <c r="B11" s="821"/>
      <c r="C11" s="821"/>
      <c r="D11" s="822"/>
    </row>
    <row r="12" spans="1:6" ht="15.75">
      <c r="A12" s="966" t="s">
        <v>755</v>
      </c>
      <c r="B12" s="966"/>
      <c r="C12" s="966"/>
      <c r="D12" s="966"/>
      <c r="E12" s="966"/>
      <c r="F12" s="966"/>
    </row>
    <row r="13" spans="1:6" ht="15.75">
      <c r="A13" s="966" t="s">
        <v>754</v>
      </c>
      <c r="B13" s="966"/>
      <c r="C13" s="966"/>
      <c r="D13" s="966"/>
      <c r="E13" s="966"/>
      <c r="F13" s="966"/>
    </row>
    <row r="14" spans="1:6">
      <c r="A14" s="967" t="s">
        <v>753</v>
      </c>
      <c r="B14" s="967"/>
      <c r="C14" s="967"/>
      <c r="D14" s="967"/>
      <c r="E14" s="967"/>
      <c r="F14" s="967"/>
    </row>
    <row r="15" spans="1:6" ht="13.5" customHeight="1">
      <c r="A15" s="968" t="s">
        <v>752</v>
      </c>
      <c r="B15" s="968"/>
      <c r="C15" s="968"/>
      <c r="D15" s="968"/>
      <c r="E15" s="968"/>
      <c r="F15" s="968"/>
    </row>
    <row r="16" spans="1:6" ht="22.5" customHeight="1" thickBot="1">
      <c r="A16" s="969" t="s">
        <v>751</v>
      </c>
      <c r="B16" s="971" t="s">
        <v>750</v>
      </c>
      <c r="C16" s="972"/>
      <c r="D16" s="973" t="s">
        <v>749</v>
      </c>
      <c r="E16" s="972"/>
      <c r="F16" s="974" t="s">
        <v>748</v>
      </c>
    </row>
    <row r="17" spans="1:6" ht="33" customHeight="1">
      <c r="A17" s="970"/>
      <c r="B17" s="272" t="s">
        <v>1223</v>
      </c>
      <c r="C17" s="272" t="s">
        <v>1224</v>
      </c>
      <c r="D17" s="272" t="s">
        <v>1223</v>
      </c>
      <c r="E17" s="272" t="s">
        <v>1224</v>
      </c>
      <c r="F17" s="975"/>
    </row>
    <row r="18" spans="1:6" ht="24" customHeight="1" thickBot="1">
      <c r="A18" s="273" t="s">
        <v>747</v>
      </c>
      <c r="B18" s="318">
        <v>13118</v>
      </c>
      <c r="C18" s="318">
        <v>119552</v>
      </c>
      <c r="D18" s="318">
        <v>3200</v>
      </c>
      <c r="E18" s="318">
        <v>28832</v>
      </c>
      <c r="F18" s="308" t="s">
        <v>746</v>
      </c>
    </row>
    <row r="19" spans="1:6" ht="24" customHeight="1" thickBot="1">
      <c r="A19" s="274" t="s">
        <v>745</v>
      </c>
      <c r="B19" s="319">
        <v>23795</v>
      </c>
      <c r="C19" s="319">
        <v>84356</v>
      </c>
      <c r="D19" s="319">
        <v>3200</v>
      </c>
      <c r="E19" s="319">
        <v>11684</v>
      </c>
      <c r="F19" s="309" t="s">
        <v>744</v>
      </c>
    </row>
    <row r="20" spans="1:6" ht="26.25" customHeight="1" thickBot="1">
      <c r="A20" s="275" t="s">
        <v>743</v>
      </c>
      <c r="B20" s="320">
        <v>6552</v>
      </c>
      <c r="C20" s="320">
        <v>22988</v>
      </c>
      <c r="D20" s="320">
        <v>1600</v>
      </c>
      <c r="E20" s="320">
        <v>5666</v>
      </c>
      <c r="F20" s="310" t="s">
        <v>742</v>
      </c>
    </row>
    <row r="21" spans="1:6" ht="26.25" customHeight="1">
      <c r="A21" s="276" t="s">
        <v>741</v>
      </c>
      <c r="B21" s="321">
        <v>0</v>
      </c>
      <c r="C21" s="321">
        <v>0</v>
      </c>
      <c r="D21" s="321">
        <v>1200</v>
      </c>
      <c r="E21" s="321">
        <v>13815</v>
      </c>
      <c r="F21" s="311" t="s">
        <v>740</v>
      </c>
    </row>
    <row r="22" spans="1:6" ht="20.25" customHeight="1">
      <c r="A22" s="277" t="s">
        <v>739</v>
      </c>
      <c r="B22" s="317">
        <v>43465</v>
      </c>
      <c r="C22" s="317">
        <v>226896</v>
      </c>
      <c r="D22" s="317">
        <v>9200</v>
      </c>
      <c r="E22" s="317">
        <v>59997</v>
      </c>
      <c r="F22" s="312" t="s">
        <v>475</v>
      </c>
    </row>
  </sheetData>
  <mergeCells count="26">
    <mergeCell ref="A12:F12"/>
    <mergeCell ref="A13:F13"/>
    <mergeCell ref="A14:F14"/>
    <mergeCell ref="A15:F15"/>
    <mergeCell ref="A16:A17"/>
    <mergeCell ref="B16:C16"/>
    <mergeCell ref="D16:E16"/>
    <mergeCell ref="F16:F17"/>
    <mergeCell ref="A8:C8"/>
    <mergeCell ref="D8:F8"/>
    <mergeCell ref="A9:C9"/>
    <mergeCell ref="D9:F9"/>
    <mergeCell ref="A10:C10"/>
    <mergeCell ref="D10:F10"/>
    <mergeCell ref="A5:C5"/>
    <mergeCell ref="D5:F5"/>
    <mergeCell ref="A6:C6"/>
    <mergeCell ref="D6:F6"/>
    <mergeCell ref="A7:C7"/>
    <mergeCell ref="D7:F7"/>
    <mergeCell ref="A1:C1"/>
    <mergeCell ref="D1:F1"/>
    <mergeCell ref="A3:C3"/>
    <mergeCell ref="D3:F3"/>
    <mergeCell ref="A4:C4"/>
    <mergeCell ref="D4:F4"/>
  </mergeCells>
  <printOptions horizontalCentered="1"/>
  <pageMargins left="0" right="0" top="0.98425196850393704" bottom="0" header="0" footer="0"/>
  <pageSetup paperSize="9" scale="95" fitToWidth="0" fitToHeight="2"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rightToLeft="1" view="pageBreakPreview" zoomScale="90" zoomScaleNormal="100" zoomScaleSheetLayoutView="90" workbookViewId="0">
      <selection activeCell="B7" sqref="B7:B13"/>
    </sheetView>
  </sheetViews>
  <sheetFormatPr defaultColWidth="11.42578125" defaultRowHeight="24.95" customHeight="1"/>
  <cols>
    <col min="1" max="1" width="30.7109375" style="337" customWidth="1"/>
    <col min="2" max="8" width="10.7109375" style="337" customWidth="1"/>
    <col min="9" max="9" width="11.85546875" style="337" bestFit="1" customWidth="1"/>
    <col min="10" max="10" width="32" style="337" customWidth="1"/>
    <col min="11" max="16384" width="11.42578125" style="337"/>
  </cols>
  <sheetData>
    <row r="1" spans="1:10" s="352" customFormat="1" ht="23.25">
      <c r="A1" s="1112" t="s">
        <v>1016</v>
      </c>
      <c r="B1" s="1112"/>
      <c r="C1" s="1112"/>
      <c r="D1" s="1112"/>
      <c r="E1" s="1112"/>
      <c r="F1" s="1112"/>
      <c r="G1" s="1112"/>
      <c r="H1" s="1112"/>
      <c r="I1" s="1112"/>
      <c r="J1" s="1112"/>
    </row>
    <row r="2" spans="1:10" s="352" customFormat="1" ht="20.25">
      <c r="A2" s="1113" t="s">
        <v>1134</v>
      </c>
      <c r="B2" s="1113"/>
      <c r="C2" s="1113"/>
      <c r="D2" s="1113"/>
      <c r="E2" s="1113"/>
      <c r="F2" s="1113"/>
      <c r="G2" s="1113"/>
      <c r="H2" s="1113"/>
      <c r="I2" s="1113"/>
      <c r="J2" s="1113"/>
    </row>
    <row r="3" spans="1:10" s="352" customFormat="1" ht="20.25">
      <c r="A3" s="1113">
        <v>2021</v>
      </c>
      <c r="B3" s="1113"/>
      <c r="C3" s="1113"/>
      <c r="D3" s="1113"/>
      <c r="E3" s="1113"/>
      <c r="F3" s="1113"/>
      <c r="G3" s="1113"/>
      <c r="H3" s="1113"/>
      <c r="I3" s="1113"/>
      <c r="J3" s="1113"/>
    </row>
    <row r="4" spans="1:10" s="748" customFormat="1" ht="21" customHeight="1">
      <c r="A4" s="745" t="s">
        <v>241</v>
      </c>
      <c r="B4" s="746"/>
      <c r="C4" s="746"/>
      <c r="D4" s="746"/>
      <c r="E4" s="746"/>
      <c r="F4" s="746"/>
      <c r="G4" s="746"/>
      <c r="H4" s="746"/>
      <c r="I4" s="746"/>
      <c r="J4" s="747" t="s">
        <v>242</v>
      </c>
    </row>
    <row r="5" spans="1:10" s="350" customFormat="1" ht="40.5" customHeight="1">
      <c r="A5" s="1118" t="s">
        <v>74</v>
      </c>
      <c r="B5" s="447" t="s">
        <v>0</v>
      </c>
      <c r="C5" s="447" t="s">
        <v>2</v>
      </c>
      <c r="D5" s="447" t="s">
        <v>4</v>
      </c>
      <c r="E5" s="447" t="s">
        <v>10</v>
      </c>
      <c r="F5" s="447" t="s">
        <v>12</v>
      </c>
      <c r="G5" s="447" t="s">
        <v>122</v>
      </c>
      <c r="H5" s="447" t="s">
        <v>116</v>
      </c>
      <c r="I5" s="447" t="s">
        <v>474</v>
      </c>
      <c r="J5" s="1120" t="s">
        <v>627</v>
      </c>
    </row>
    <row r="6" spans="1:10" s="349" customFormat="1" ht="32.25" customHeight="1">
      <c r="A6" s="1119"/>
      <c r="B6" s="448" t="s">
        <v>508</v>
      </c>
      <c r="C6" s="448" t="s">
        <v>1</v>
      </c>
      <c r="D6" s="448" t="s">
        <v>3</v>
      </c>
      <c r="E6" s="448" t="s">
        <v>9</v>
      </c>
      <c r="F6" s="448" t="s">
        <v>11</v>
      </c>
      <c r="G6" s="448" t="s">
        <v>126</v>
      </c>
      <c r="H6" s="448" t="s">
        <v>162</v>
      </c>
      <c r="I6" s="449" t="s">
        <v>475</v>
      </c>
      <c r="J6" s="1121"/>
    </row>
    <row r="7" spans="1:10" s="1" customFormat="1" ht="25.5" customHeight="1" thickBot="1">
      <c r="A7" s="45" t="s">
        <v>49</v>
      </c>
      <c r="B7" s="361">
        <v>0</v>
      </c>
      <c r="C7" s="361">
        <v>119</v>
      </c>
      <c r="D7" s="361">
        <v>550</v>
      </c>
      <c r="E7" s="361">
        <v>1191</v>
      </c>
      <c r="F7" s="361">
        <v>12092</v>
      </c>
      <c r="G7" s="361">
        <v>371</v>
      </c>
      <c r="H7" s="361">
        <v>33912</v>
      </c>
      <c r="I7" s="252">
        <f t="shared" ref="I7:I13" si="0">SUM(B7:H7)</f>
        <v>48235</v>
      </c>
      <c r="J7" s="469" t="s">
        <v>48</v>
      </c>
    </row>
    <row r="8" spans="1:10" s="1" customFormat="1" ht="35.1" customHeight="1" thickBot="1">
      <c r="A8" s="40" t="s">
        <v>50</v>
      </c>
      <c r="B8" s="360">
        <v>0</v>
      </c>
      <c r="C8" s="360">
        <v>161</v>
      </c>
      <c r="D8" s="360">
        <v>115</v>
      </c>
      <c r="E8" s="360">
        <v>1132</v>
      </c>
      <c r="F8" s="360">
        <v>4242</v>
      </c>
      <c r="G8" s="360">
        <v>1092</v>
      </c>
      <c r="H8" s="360">
        <v>14260</v>
      </c>
      <c r="I8" s="253">
        <f t="shared" si="0"/>
        <v>21002</v>
      </c>
      <c r="J8" s="414" t="s">
        <v>336</v>
      </c>
    </row>
    <row r="9" spans="1:10" s="1" customFormat="1" ht="35.1" customHeight="1" thickBot="1">
      <c r="A9" s="45" t="s">
        <v>52</v>
      </c>
      <c r="B9" s="361">
        <v>0</v>
      </c>
      <c r="C9" s="361">
        <v>0</v>
      </c>
      <c r="D9" s="361">
        <v>0</v>
      </c>
      <c r="E9" s="361">
        <v>152</v>
      </c>
      <c r="F9" s="361">
        <v>1512</v>
      </c>
      <c r="G9" s="361">
        <v>82</v>
      </c>
      <c r="H9" s="361">
        <v>4426</v>
      </c>
      <c r="I9" s="252">
        <f t="shared" si="0"/>
        <v>6172</v>
      </c>
      <c r="J9" s="469" t="s">
        <v>51</v>
      </c>
    </row>
    <row r="10" spans="1:10" s="1" customFormat="1" ht="35.1" customHeight="1" thickBot="1">
      <c r="A10" s="40" t="s">
        <v>54</v>
      </c>
      <c r="B10" s="360">
        <v>0</v>
      </c>
      <c r="C10" s="360">
        <v>2532</v>
      </c>
      <c r="D10" s="360">
        <v>4942</v>
      </c>
      <c r="E10" s="360">
        <v>12773</v>
      </c>
      <c r="F10" s="360">
        <v>26534</v>
      </c>
      <c r="G10" s="360">
        <v>9616</v>
      </c>
      <c r="H10" s="360">
        <v>77364</v>
      </c>
      <c r="I10" s="253">
        <f t="shared" si="0"/>
        <v>133761</v>
      </c>
      <c r="J10" s="414" t="s">
        <v>53</v>
      </c>
    </row>
    <row r="11" spans="1:10" s="1" customFormat="1" ht="35.1" customHeight="1" thickBot="1">
      <c r="A11" s="45" t="s">
        <v>56</v>
      </c>
      <c r="B11" s="361">
        <v>0</v>
      </c>
      <c r="C11" s="361">
        <v>0</v>
      </c>
      <c r="D11" s="361">
        <v>0</v>
      </c>
      <c r="E11" s="361">
        <v>32</v>
      </c>
      <c r="F11" s="361">
        <v>383</v>
      </c>
      <c r="G11" s="361">
        <v>0</v>
      </c>
      <c r="H11" s="361">
        <v>1570</v>
      </c>
      <c r="I11" s="252">
        <f t="shared" si="0"/>
        <v>1985</v>
      </c>
      <c r="J11" s="469" t="s">
        <v>628</v>
      </c>
    </row>
    <row r="12" spans="1:10" s="1" customFormat="1" ht="35.1" customHeight="1" thickBot="1">
      <c r="A12" s="40" t="s">
        <v>562</v>
      </c>
      <c r="B12" s="360">
        <v>0</v>
      </c>
      <c r="C12" s="360">
        <v>0</v>
      </c>
      <c r="D12" s="360">
        <v>0</v>
      </c>
      <c r="E12" s="360">
        <v>17</v>
      </c>
      <c r="F12" s="360">
        <v>228</v>
      </c>
      <c r="G12" s="360">
        <v>0</v>
      </c>
      <c r="H12" s="360">
        <v>214</v>
      </c>
      <c r="I12" s="253">
        <f t="shared" si="0"/>
        <v>459</v>
      </c>
      <c r="J12" s="414" t="s">
        <v>563</v>
      </c>
    </row>
    <row r="13" spans="1:10" s="1" customFormat="1" ht="35.1" customHeight="1">
      <c r="A13" s="85" t="s">
        <v>58</v>
      </c>
      <c r="B13" s="364">
        <v>98</v>
      </c>
      <c r="C13" s="364">
        <v>11819</v>
      </c>
      <c r="D13" s="364">
        <v>20285</v>
      </c>
      <c r="E13" s="364">
        <v>30225</v>
      </c>
      <c r="F13" s="364">
        <v>29057</v>
      </c>
      <c r="G13" s="364">
        <v>865</v>
      </c>
      <c r="H13" s="364">
        <v>4024</v>
      </c>
      <c r="I13" s="464">
        <f t="shared" si="0"/>
        <v>96373</v>
      </c>
      <c r="J13" s="470" t="s">
        <v>57</v>
      </c>
    </row>
    <row r="14" spans="1:10" s="6" customFormat="1" ht="30" customHeight="1">
      <c r="A14" s="112" t="s">
        <v>474</v>
      </c>
      <c r="B14" s="354">
        <f t="shared" ref="B14:I14" si="1">SUM(B7:B13)</f>
        <v>98</v>
      </c>
      <c r="C14" s="354">
        <f t="shared" si="1"/>
        <v>14631</v>
      </c>
      <c r="D14" s="354">
        <f t="shared" si="1"/>
        <v>25892</v>
      </c>
      <c r="E14" s="354">
        <f t="shared" si="1"/>
        <v>45522</v>
      </c>
      <c r="F14" s="354">
        <f t="shared" si="1"/>
        <v>74048</v>
      </c>
      <c r="G14" s="259">
        <f t="shared" si="1"/>
        <v>12026</v>
      </c>
      <c r="H14" s="259">
        <f t="shared" si="1"/>
        <v>135770</v>
      </c>
      <c r="I14" s="259">
        <f t="shared" si="1"/>
        <v>307987</v>
      </c>
      <c r="J14" s="472" t="s">
        <v>475</v>
      </c>
    </row>
    <row r="15" spans="1:10" ht="18" customHeight="1">
      <c r="A15" s="338" t="s">
        <v>454</v>
      </c>
      <c r="J15" s="337" t="s">
        <v>395</v>
      </c>
    </row>
    <row r="21" spans="2:9" ht="24.95" customHeight="1">
      <c r="B21" s="353"/>
      <c r="C21" s="353"/>
      <c r="D21" s="353"/>
      <c r="E21" s="353"/>
      <c r="F21" s="353"/>
      <c r="G21" s="353"/>
      <c r="H21" s="353"/>
      <c r="I21" s="353"/>
    </row>
    <row r="22" spans="2:9" ht="24.95" customHeight="1">
      <c r="B22" s="353"/>
      <c r="C22" s="353"/>
      <c r="D22" s="353"/>
      <c r="E22" s="353"/>
      <c r="F22" s="353"/>
      <c r="G22" s="353"/>
      <c r="H22" s="353"/>
      <c r="I22" s="353"/>
    </row>
    <row r="23" spans="2:9" ht="24.95" customHeight="1">
      <c r="B23" s="353"/>
      <c r="C23" s="353"/>
      <c r="D23" s="353"/>
      <c r="E23" s="353"/>
      <c r="F23" s="353"/>
      <c r="G23" s="353"/>
      <c r="H23" s="353"/>
      <c r="I23" s="353"/>
    </row>
    <row r="24" spans="2:9" ht="24.95" customHeight="1">
      <c r="B24" s="353"/>
      <c r="C24" s="353"/>
      <c r="D24" s="353"/>
      <c r="E24" s="353"/>
      <c r="F24" s="353"/>
      <c r="G24" s="353"/>
      <c r="H24" s="353"/>
      <c r="I24" s="353"/>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rightToLeft="1" view="pageBreakPreview" topLeftCell="A4" zoomScaleNormal="100" zoomScaleSheetLayoutView="100" workbookViewId="0">
      <selection activeCell="E7" sqref="E7:E14"/>
    </sheetView>
  </sheetViews>
  <sheetFormatPr defaultColWidth="11.42578125" defaultRowHeight="24.95" customHeight="1"/>
  <cols>
    <col min="1" max="1" width="40.7109375" style="337" customWidth="1"/>
    <col min="2" max="6" width="11.7109375" style="337" customWidth="1"/>
    <col min="7" max="7" width="40.7109375" style="337" customWidth="1"/>
    <col min="8" max="16384" width="11.42578125" style="337"/>
  </cols>
  <sheetData>
    <row r="1" spans="1:7" s="352" customFormat="1" ht="23.25">
      <c r="A1" s="1112" t="s">
        <v>1017</v>
      </c>
      <c r="B1" s="1112"/>
      <c r="C1" s="1112"/>
      <c r="D1" s="1112"/>
      <c r="E1" s="1112"/>
      <c r="F1" s="1112"/>
      <c r="G1" s="1112"/>
    </row>
    <row r="2" spans="1:7" s="352" customFormat="1" ht="35.25" customHeight="1">
      <c r="A2" s="1113" t="s">
        <v>1135</v>
      </c>
      <c r="B2" s="1113"/>
      <c r="C2" s="1113"/>
      <c r="D2" s="1113"/>
      <c r="E2" s="1113"/>
      <c r="F2" s="1113"/>
      <c r="G2" s="1113"/>
    </row>
    <row r="3" spans="1:7" s="352" customFormat="1" ht="20.25">
      <c r="A3" s="1113">
        <v>2021</v>
      </c>
      <c r="B3" s="1113"/>
      <c r="C3" s="1113"/>
      <c r="D3" s="1113"/>
      <c r="E3" s="1113"/>
      <c r="F3" s="1113"/>
      <c r="G3" s="1113"/>
    </row>
    <row r="4" spans="1:7" s="748" customFormat="1" ht="21" customHeight="1">
      <c r="A4" s="745" t="s">
        <v>243</v>
      </c>
      <c r="B4" s="746"/>
      <c r="C4" s="746"/>
      <c r="D4" s="746"/>
      <c r="E4" s="746"/>
      <c r="F4" s="746"/>
      <c r="G4" s="747" t="s">
        <v>244</v>
      </c>
    </row>
    <row r="5" spans="1:7" s="350" customFormat="1" ht="42" customHeight="1">
      <c r="A5" s="1118" t="s">
        <v>73</v>
      </c>
      <c r="B5" s="447" t="s">
        <v>18</v>
      </c>
      <c r="C5" s="447" t="s">
        <v>20</v>
      </c>
      <c r="D5" s="447" t="s">
        <v>22</v>
      </c>
      <c r="E5" s="447" t="s">
        <v>202</v>
      </c>
      <c r="F5" s="447" t="s">
        <v>474</v>
      </c>
      <c r="G5" s="1120" t="s">
        <v>653</v>
      </c>
    </row>
    <row r="6" spans="1:7" s="349" customFormat="1" ht="42" customHeight="1">
      <c r="A6" s="1119"/>
      <c r="B6" s="448" t="s">
        <v>17</v>
      </c>
      <c r="C6" s="448" t="s">
        <v>19</v>
      </c>
      <c r="D6" s="448" t="s">
        <v>21</v>
      </c>
      <c r="E6" s="448" t="s">
        <v>181</v>
      </c>
      <c r="F6" s="449" t="s">
        <v>475</v>
      </c>
      <c r="G6" s="1121"/>
    </row>
    <row r="7" spans="1:7" s="1" customFormat="1" ht="33.950000000000003" customHeight="1" thickBot="1">
      <c r="A7" s="45" t="s">
        <v>1154</v>
      </c>
      <c r="B7" s="345">
        <v>1792</v>
      </c>
      <c r="C7" s="345">
        <v>0</v>
      </c>
      <c r="D7" s="345">
        <v>10654</v>
      </c>
      <c r="E7" s="345">
        <v>0</v>
      </c>
      <c r="F7" s="344">
        <f>SUM(B7:E7)</f>
        <v>12446</v>
      </c>
      <c r="G7" s="469" t="s">
        <v>23</v>
      </c>
    </row>
    <row r="8" spans="1:7" s="1" customFormat="1" ht="33.950000000000003" customHeight="1" thickBot="1">
      <c r="A8" s="40" t="s">
        <v>28</v>
      </c>
      <c r="B8" s="348">
        <v>342</v>
      </c>
      <c r="C8" s="348">
        <v>34</v>
      </c>
      <c r="D8" s="348">
        <v>38000</v>
      </c>
      <c r="E8" s="348">
        <v>0</v>
      </c>
      <c r="F8" s="347">
        <f t="shared" ref="F8:F13" si="0">SUM(B8:E8)</f>
        <v>38376</v>
      </c>
      <c r="G8" s="414" t="s">
        <v>27</v>
      </c>
    </row>
    <row r="9" spans="1:7" s="1" customFormat="1" ht="33.950000000000003" customHeight="1" thickBot="1">
      <c r="A9" s="45" t="s">
        <v>30</v>
      </c>
      <c r="B9" s="345">
        <v>226</v>
      </c>
      <c r="C9" s="345">
        <v>0</v>
      </c>
      <c r="D9" s="345">
        <v>19517</v>
      </c>
      <c r="E9" s="345">
        <v>0</v>
      </c>
      <c r="F9" s="344">
        <f t="shared" si="0"/>
        <v>19743</v>
      </c>
      <c r="G9" s="469" t="s">
        <v>29</v>
      </c>
    </row>
    <row r="10" spans="1:7" s="1" customFormat="1" ht="33.950000000000003" customHeight="1" thickBot="1">
      <c r="A10" s="40" t="s">
        <v>32</v>
      </c>
      <c r="B10" s="348">
        <v>420</v>
      </c>
      <c r="C10" s="348">
        <v>48</v>
      </c>
      <c r="D10" s="348">
        <v>35361</v>
      </c>
      <c r="E10" s="348">
        <v>0</v>
      </c>
      <c r="F10" s="347">
        <f t="shared" si="0"/>
        <v>35829</v>
      </c>
      <c r="G10" s="414" t="s">
        <v>31</v>
      </c>
    </row>
    <row r="11" spans="1:7" s="1" customFormat="1" ht="33.950000000000003" customHeight="1" thickBot="1">
      <c r="A11" s="45" t="s">
        <v>34</v>
      </c>
      <c r="B11" s="345">
        <v>115</v>
      </c>
      <c r="C11" s="345">
        <v>0</v>
      </c>
      <c r="D11" s="345">
        <v>3314</v>
      </c>
      <c r="E11" s="345">
        <v>0</v>
      </c>
      <c r="F11" s="344">
        <f t="shared" si="0"/>
        <v>3429</v>
      </c>
      <c r="G11" s="469" t="s">
        <v>33</v>
      </c>
    </row>
    <row r="12" spans="1:7" s="1" customFormat="1" ht="33.950000000000003" customHeight="1" thickBot="1">
      <c r="A12" s="757" t="s">
        <v>1157</v>
      </c>
      <c r="B12" s="791">
        <v>0</v>
      </c>
      <c r="C12" s="791">
        <v>0</v>
      </c>
      <c r="D12" s="791">
        <v>2499</v>
      </c>
      <c r="E12" s="791">
        <v>0</v>
      </c>
      <c r="F12" s="792">
        <f t="shared" si="0"/>
        <v>2499</v>
      </c>
      <c r="G12" s="793" t="s">
        <v>36</v>
      </c>
    </row>
    <row r="13" spans="1:7" s="1" customFormat="1" ht="33.950000000000003" customHeight="1" thickBot="1">
      <c r="A13" s="103" t="s">
        <v>1156</v>
      </c>
      <c r="B13" s="797">
        <v>0</v>
      </c>
      <c r="C13" s="797">
        <v>0</v>
      </c>
      <c r="D13" s="797">
        <v>1618</v>
      </c>
      <c r="E13" s="797">
        <v>0</v>
      </c>
      <c r="F13" s="798">
        <f t="shared" si="0"/>
        <v>1618</v>
      </c>
      <c r="G13" s="799" t="s">
        <v>37</v>
      </c>
    </row>
    <row r="14" spans="1:7" s="1" customFormat="1" ht="33.950000000000003" customHeight="1">
      <c r="A14" s="100" t="s">
        <v>39</v>
      </c>
      <c r="B14" s="794">
        <v>0</v>
      </c>
      <c r="C14" s="794">
        <v>0</v>
      </c>
      <c r="D14" s="794">
        <v>1565</v>
      </c>
      <c r="E14" s="794">
        <v>0</v>
      </c>
      <c r="F14" s="795">
        <f>SUM(B14:E14)</f>
        <v>1565</v>
      </c>
      <c r="G14" s="796" t="s">
        <v>38</v>
      </c>
    </row>
    <row r="15" spans="1:7" s="1" customFormat="1" ht="33.950000000000003" customHeight="1">
      <c r="A15" s="101" t="s">
        <v>474</v>
      </c>
      <c r="B15" s="356">
        <f>SUM(B7:B14)</f>
        <v>2895</v>
      </c>
      <c r="C15" s="356">
        <f>SUM(C7:C14)</f>
        <v>82</v>
      </c>
      <c r="D15" s="356">
        <f>SUM(D7:D14)</f>
        <v>112528</v>
      </c>
      <c r="E15" s="356">
        <f>SUM(E7:E14)</f>
        <v>0</v>
      </c>
      <c r="F15" s="356">
        <f>SUM(F7:F14)</f>
        <v>115505</v>
      </c>
      <c r="G15" s="800" t="s">
        <v>475</v>
      </c>
    </row>
    <row r="16" spans="1:7" ht="18" customHeight="1">
      <c r="A16" s="833" t="s">
        <v>71</v>
      </c>
      <c r="B16" s="834"/>
      <c r="C16" s="834"/>
      <c r="D16" s="834"/>
      <c r="E16" s="834"/>
      <c r="F16" s="834"/>
      <c r="G16" s="834" t="s">
        <v>395</v>
      </c>
    </row>
    <row r="18" spans="2:6" s="1" customFormat="1" ht="35.1" customHeight="1"/>
    <row r="22" spans="2:6" ht="24.95" customHeight="1">
      <c r="B22" s="353"/>
      <c r="C22" s="353"/>
      <c r="D22" s="353"/>
      <c r="E22" s="353"/>
      <c r="F22" s="353"/>
    </row>
    <row r="23" spans="2:6" ht="24.95" customHeight="1">
      <c r="B23" s="353"/>
      <c r="C23" s="353"/>
      <c r="D23" s="353"/>
      <c r="E23" s="353"/>
      <c r="F23" s="353"/>
    </row>
    <row r="24" spans="2:6" ht="24.95" customHeight="1">
      <c r="B24" s="353"/>
      <c r="C24" s="353"/>
      <c r="D24" s="353"/>
      <c r="E24" s="353"/>
      <c r="F24" s="353"/>
    </row>
    <row r="25" spans="2:6" ht="24.95" customHeight="1">
      <c r="B25" s="353"/>
      <c r="C25" s="353"/>
      <c r="D25" s="353"/>
      <c r="E25" s="353"/>
      <c r="F25" s="353"/>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rightToLeft="1" view="pageBreakPreview" zoomScale="90" zoomScaleNormal="100" zoomScaleSheetLayoutView="90" workbookViewId="0">
      <selection activeCell="E7" sqref="E7:E14"/>
    </sheetView>
  </sheetViews>
  <sheetFormatPr defaultColWidth="11.42578125" defaultRowHeight="24.95" customHeight="1"/>
  <cols>
    <col min="1" max="1" width="40.7109375" style="337" customWidth="1"/>
    <col min="2" max="6" width="11.7109375" style="337" customWidth="1"/>
    <col min="7" max="7" width="40.7109375" style="337" customWidth="1"/>
    <col min="8" max="16384" width="11.42578125" style="337"/>
  </cols>
  <sheetData>
    <row r="1" spans="1:7" s="352" customFormat="1" ht="23.25">
      <c r="A1" s="1112" t="s">
        <v>1018</v>
      </c>
      <c r="B1" s="1112"/>
      <c r="C1" s="1112"/>
      <c r="D1" s="1112"/>
      <c r="E1" s="1112"/>
      <c r="F1" s="1112"/>
      <c r="G1" s="1112"/>
    </row>
    <row r="2" spans="1:7" s="352" customFormat="1" ht="39.75" customHeight="1">
      <c r="A2" s="1113" t="s">
        <v>1136</v>
      </c>
      <c r="B2" s="1113"/>
      <c r="C2" s="1113"/>
      <c r="D2" s="1113"/>
      <c r="E2" s="1113"/>
      <c r="F2" s="1113"/>
      <c r="G2" s="1113"/>
    </row>
    <row r="3" spans="1:7" s="352" customFormat="1" ht="20.25">
      <c r="A3" s="1113">
        <v>2021</v>
      </c>
      <c r="B3" s="1113"/>
      <c r="C3" s="1113"/>
      <c r="D3" s="1113"/>
      <c r="E3" s="1113"/>
      <c r="F3" s="1113"/>
      <c r="G3" s="1113"/>
    </row>
    <row r="4" spans="1:7" s="351" customFormat="1" ht="21" customHeight="1">
      <c r="A4" s="614" t="s">
        <v>245</v>
      </c>
      <c r="B4" s="615"/>
      <c r="C4" s="615"/>
      <c r="D4" s="615"/>
      <c r="E4" s="615"/>
      <c r="F4" s="615"/>
      <c r="G4" s="616" t="s">
        <v>246</v>
      </c>
    </row>
    <row r="5" spans="1:7" s="350" customFormat="1" ht="42" customHeight="1">
      <c r="A5" s="1118" t="s">
        <v>73</v>
      </c>
      <c r="B5" s="447" t="s">
        <v>18</v>
      </c>
      <c r="C5" s="447" t="s">
        <v>20</v>
      </c>
      <c r="D5" s="447" t="s">
        <v>22</v>
      </c>
      <c r="E5" s="447" t="s">
        <v>202</v>
      </c>
      <c r="F5" s="447" t="s">
        <v>474</v>
      </c>
      <c r="G5" s="1120" t="s">
        <v>653</v>
      </c>
    </row>
    <row r="6" spans="1:7" s="349" customFormat="1" ht="42" customHeight="1">
      <c r="A6" s="1119"/>
      <c r="B6" s="448" t="s">
        <v>17</v>
      </c>
      <c r="C6" s="448" t="s">
        <v>19</v>
      </c>
      <c r="D6" s="448" t="s">
        <v>21</v>
      </c>
      <c r="E6" s="448" t="s">
        <v>181</v>
      </c>
      <c r="F6" s="449" t="s">
        <v>475</v>
      </c>
      <c r="G6" s="1121"/>
    </row>
    <row r="7" spans="1:7" s="1" customFormat="1" ht="33.950000000000003" customHeight="1" thickBot="1">
      <c r="A7" s="45" t="s">
        <v>1154</v>
      </c>
      <c r="B7" s="345">
        <v>1694</v>
      </c>
      <c r="C7" s="345">
        <v>0</v>
      </c>
      <c r="D7" s="345">
        <v>7549</v>
      </c>
      <c r="E7" s="345">
        <v>0</v>
      </c>
      <c r="F7" s="344">
        <f>SUM(B7:E7)</f>
        <v>9243</v>
      </c>
      <c r="G7" s="469" t="s">
        <v>23</v>
      </c>
    </row>
    <row r="8" spans="1:7" s="1" customFormat="1" ht="33.950000000000003" customHeight="1" thickBot="1">
      <c r="A8" s="40" t="s">
        <v>28</v>
      </c>
      <c r="B8" s="348">
        <v>309</v>
      </c>
      <c r="C8" s="348">
        <v>34</v>
      </c>
      <c r="D8" s="348">
        <v>16473</v>
      </c>
      <c r="E8" s="348">
        <v>0</v>
      </c>
      <c r="F8" s="347">
        <f t="shared" ref="F8:F13" si="0">SUM(B8:E8)</f>
        <v>16816</v>
      </c>
      <c r="G8" s="414" t="s">
        <v>27</v>
      </c>
    </row>
    <row r="9" spans="1:7" s="1" customFormat="1" ht="33.950000000000003" customHeight="1" thickBot="1">
      <c r="A9" s="45" t="s">
        <v>30</v>
      </c>
      <c r="B9" s="345">
        <v>210</v>
      </c>
      <c r="C9" s="345">
        <v>0</v>
      </c>
      <c r="D9" s="345">
        <v>14198</v>
      </c>
      <c r="E9" s="345">
        <v>0</v>
      </c>
      <c r="F9" s="344">
        <f t="shared" si="0"/>
        <v>14408</v>
      </c>
      <c r="G9" s="469" t="s">
        <v>29</v>
      </c>
    </row>
    <row r="10" spans="1:7" s="1" customFormat="1" ht="33.950000000000003" customHeight="1" thickBot="1">
      <c r="A10" s="40" t="s">
        <v>32</v>
      </c>
      <c r="B10" s="348">
        <v>420</v>
      </c>
      <c r="C10" s="348">
        <v>48</v>
      </c>
      <c r="D10" s="348">
        <v>21588</v>
      </c>
      <c r="E10" s="348">
        <v>0</v>
      </c>
      <c r="F10" s="347">
        <f t="shared" si="0"/>
        <v>22056</v>
      </c>
      <c r="G10" s="414" t="s">
        <v>31</v>
      </c>
    </row>
    <row r="11" spans="1:7" s="1" customFormat="1" ht="33.950000000000003" customHeight="1" thickBot="1">
      <c r="A11" s="45" t="s">
        <v>34</v>
      </c>
      <c r="B11" s="345">
        <v>115</v>
      </c>
      <c r="C11" s="345">
        <v>0</v>
      </c>
      <c r="D11" s="345">
        <v>2390</v>
      </c>
      <c r="E11" s="345">
        <v>0</v>
      </c>
      <c r="F11" s="344">
        <f t="shared" si="0"/>
        <v>2505</v>
      </c>
      <c r="G11" s="469" t="s">
        <v>33</v>
      </c>
    </row>
    <row r="12" spans="1:7" s="1" customFormat="1" ht="33.950000000000003" customHeight="1" thickBot="1">
      <c r="A12" s="757" t="s">
        <v>1157</v>
      </c>
      <c r="B12" s="791">
        <v>0</v>
      </c>
      <c r="C12" s="791">
        <v>0</v>
      </c>
      <c r="D12" s="791">
        <v>2499</v>
      </c>
      <c r="E12" s="791">
        <v>0</v>
      </c>
      <c r="F12" s="792">
        <f t="shared" si="0"/>
        <v>2499</v>
      </c>
      <c r="G12" s="793" t="s">
        <v>36</v>
      </c>
    </row>
    <row r="13" spans="1:7" s="1" customFormat="1" ht="33.950000000000003" customHeight="1" thickBot="1">
      <c r="A13" s="103" t="s">
        <v>1156</v>
      </c>
      <c r="B13" s="797">
        <v>0</v>
      </c>
      <c r="C13" s="797">
        <v>0</v>
      </c>
      <c r="D13" s="797">
        <v>1618</v>
      </c>
      <c r="E13" s="797">
        <v>0</v>
      </c>
      <c r="F13" s="798">
        <f t="shared" si="0"/>
        <v>1618</v>
      </c>
      <c r="G13" s="799" t="s">
        <v>37</v>
      </c>
    </row>
    <row r="14" spans="1:7" s="1" customFormat="1" ht="33.950000000000003" customHeight="1">
      <c r="A14" s="100" t="s">
        <v>39</v>
      </c>
      <c r="B14" s="794">
        <v>0</v>
      </c>
      <c r="C14" s="794">
        <v>0</v>
      </c>
      <c r="D14" s="794">
        <v>1169</v>
      </c>
      <c r="E14" s="794">
        <v>0</v>
      </c>
      <c r="F14" s="795">
        <f>SUM(B14:E14)</f>
        <v>1169</v>
      </c>
      <c r="G14" s="796" t="s">
        <v>38</v>
      </c>
    </row>
    <row r="15" spans="1:7" s="1" customFormat="1" ht="33.950000000000003" customHeight="1">
      <c r="A15" s="101" t="s">
        <v>474</v>
      </c>
      <c r="B15" s="356">
        <f>SUM(B7:B14)</f>
        <v>2748</v>
      </c>
      <c r="C15" s="356">
        <f>SUM(C7:C14)</f>
        <v>82</v>
      </c>
      <c r="D15" s="356">
        <f>SUM(D7:D14)</f>
        <v>67484</v>
      </c>
      <c r="E15" s="356">
        <f>SUM(E7:E14)</f>
        <v>0</v>
      </c>
      <c r="F15" s="356">
        <f>SUM(F7:F14)</f>
        <v>70314</v>
      </c>
      <c r="G15" s="800" t="s">
        <v>475</v>
      </c>
    </row>
    <row r="16" spans="1:7" ht="18" customHeight="1">
      <c r="A16" s="338" t="s">
        <v>71</v>
      </c>
      <c r="G16" s="337" t="s">
        <v>395</v>
      </c>
    </row>
    <row r="22" spans="2:6" ht="24.95" customHeight="1">
      <c r="B22" s="353"/>
      <c r="C22" s="353"/>
      <c r="D22" s="353"/>
      <c r="E22" s="353"/>
      <c r="F22" s="353"/>
    </row>
    <row r="23" spans="2:6" ht="24.95" customHeight="1">
      <c r="B23" s="353"/>
      <c r="C23" s="353"/>
      <c r="D23" s="353"/>
      <c r="E23" s="353"/>
      <c r="F23" s="353"/>
    </row>
    <row r="24" spans="2:6" ht="24.95" customHeight="1">
      <c r="B24" s="353"/>
      <c r="C24" s="353"/>
      <c r="D24" s="353"/>
      <c r="E24" s="353"/>
      <c r="F24" s="353"/>
    </row>
    <row r="25" spans="2:6" ht="24.95" customHeight="1">
      <c r="B25" s="353"/>
      <c r="C25" s="353"/>
      <c r="D25" s="353"/>
      <c r="E25" s="353"/>
      <c r="F25" s="353"/>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rightToLeft="1" view="pageBreakPreview" zoomScaleNormal="100" zoomScaleSheetLayoutView="100" workbookViewId="0">
      <selection activeCell="E7" sqref="E7:E12"/>
    </sheetView>
  </sheetViews>
  <sheetFormatPr defaultColWidth="11.42578125" defaultRowHeight="24.95" customHeight="1"/>
  <cols>
    <col min="1" max="1" width="40.7109375" style="337" customWidth="1"/>
    <col min="2" max="6" width="11.7109375" style="337" customWidth="1"/>
    <col min="7" max="7" width="40.7109375" style="337" customWidth="1"/>
    <col min="8" max="16384" width="11.42578125" style="337"/>
  </cols>
  <sheetData>
    <row r="1" spans="1:7" s="352" customFormat="1" ht="20.25" customHeight="1">
      <c r="A1" s="1112" t="s">
        <v>1019</v>
      </c>
      <c r="B1" s="1112"/>
      <c r="C1" s="1112"/>
      <c r="D1" s="1112"/>
      <c r="E1" s="1112"/>
      <c r="F1" s="1112"/>
      <c r="G1" s="1112"/>
    </row>
    <row r="2" spans="1:7" s="352" customFormat="1" ht="38.25" customHeight="1">
      <c r="A2" s="1113" t="s">
        <v>1137</v>
      </c>
      <c r="B2" s="1113"/>
      <c r="C2" s="1113"/>
      <c r="D2" s="1113"/>
      <c r="E2" s="1113"/>
      <c r="F2" s="1113"/>
      <c r="G2" s="1113"/>
    </row>
    <row r="3" spans="1:7" s="352" customFormat="1" ht="20.25">
      <c r="A3" s="1113">
        <v>2021</v>
      </c>
      <c r="B3" s="1113"/>
      <c r="C3" s="1113"/>
      <c r="D3" s="1113"/>
      <c r="E3" s="1113"/>
      <c r="F3" s="1113"/>
      <c r="G3" s="1113"/>
    </row>
    <row r="4" spans="1:7" s="351" customFormat="1" ht="21" customHeight="1">
      <c r="A4" s="614" t="s">
        <v>247</v>
      </c>
      <c r="B4" s="615"/>
      <c r="C4" s="615"/>
      <c r="D4" s="615"/>
      <c r="E4" s="615"/>
      <c r="F4" s="615"/>
      <c r="G4" s="616" t="s">
        <v>248</v>
      </c>
    </row>
    <row r="5" spans="1:7" s="350" customFormat="1" ht="42" customHeight="1">
      <c r="A5" s="1118" t="s">
        <v>73</v>
      </c>
      <c r="B5" s="447" t="s">
        <v>18</v>
      </c>
      <c r="C5" s="447" t="s">
        <v>20</v>
      </c>
      <c r="D5" s="447" t="s">
        <v>22</v>
      </c>
      <c r="E5" s="447" t="s">
        <v>202</v>
      </c>
      <c r="F5" s="447" t="s">
        <v>474</v>
      </c>
      <c r="G5" s="1120" t="s">
        <v>653</v>
      </c>
    </row>
    <row r="6" spans="1:7" s="349" customFormat="1" ht="42" customHeight="1">
      <c r="A6" s="1119"/>
      <c r="B6" s="448" t="s">
        <v>17</v>
      </c>
      <c r="C6" s="448" t="s">
        <v>19</v>
      </c>
      <c r="D6" s="448" t="s">
        <v>21</v>
      </c>
      <c r="E6" s="448" t="s">
        <v>181</v>
      </c>
      <c r="F6" s="449" t="s">
        <v>475</v>
      </c>
      <c r="G6" s="1121"/>
    </row>
    <row r="7" spans="1:7" s="1" customFormat="1" ht="33.950000000000003" customHeight="1" thickBot="1">
      <c r="A7" s="45" t="s">
        <v>1154</v>
      </c>
      <c r="B7" s="345">
        <v>98</v>
      </c>
      <c r="C7" s="345">
        <v>0</v>
      </c>
      <c r="D7" s="345">
        <v>3105</v>
      </c>
      <c r="E7" s="345">
        <v>0</v>
      </c>
      <c r="F7" s="344">
        <f t="shared" ref="F7:F12" si="0">SUM(B7:E7)</f>
        <v>3203</v>
      </c>
      <c r="G7" s="469" t="s">
        <v>23</v>
      </c>
    </row>
    <row r="8" spans="1:7" s="1" customFormat="1" ht="33.950000000000003" customHeight="1" thickBot="1">
      <c r="A8" s="40" t="s">
        <v>28</v>
      </c>
      <c r="B8" s="348">
        <v>33</v>
      </c>
      <c r="C8" s="348">
        <v>0</v>
      </c>
      <c r="D8" s="348">
        <v>21527</v>
      </c>
      <c r="E8" s="348">
        <v>0</v>
      </c>
      <c r="F8" s="347">
        <f t="shared" si="0"/>
        <v>21560</v>
      </c>
      <c r="G8" s="414" t="s">
        <v>27</v>
      </c>
    </row>
    <row r="9" spans="1:7" s="1" customFormat="1" ht="33.950000000000003" customHeight="1" thickBot="1">
      <c r="A9" s="45" t="s">
        <v>30</v>
      </c>
      <c r="B9" s="345">
        <v>16</v>
      </c>
      <c r="C9" s="345">
        <v>0</v>
      </c>
      <c r="D9" s="345">
        <v>5319</v>
      </c>
      <c r="E9" s="345">
        <v>0</v>
      </c>
      <c r="F9" s="344">
        <f t="shared" si="0"/>
        <v>5335</v>
      </c>
      <c r="G9" s="469" t="s">
        <v>29</v>
      </c>
    </row>
    <row r="10" spans="1:7" s="1" customFormat="1" ht="33.950000000000003" customHeight="1" thickBot="1">
      <c r="A10" s="40" t="s">
        <v>32</v>
      </c>
      <c r="B10" s="348">
        <v>0</v>
      </c>
      <c r="C10" s="348">
        <v>0</v>
      </c>
      <c r="D10" s="348">
        <v>13773</v>
      </c>
      <c r="E10" s="348">
        <v>0</v>
      </c>
      <c r="F10" s="347">
        <f t="shared" si="0"/>
        <v>13773</v>
      </c>
      <c r="G10" s="414" t="s">
        <v>31</v>
      </c>
    </row>
    <row r="11" spans="1:7" s="1" customFormat="1" ht="33.950000000000003" customHeight="1" thickBot="1">
      <c r="A11" s="45" t="s">
        <v>34</v>
      </c>
      <c r="B11" s="345">
        <v>0</v>
      </c>
      <c r="C11" s="345">
        <v>0</v>
      </c>
      <c r="D11" s="345">
        <v>924</v>
      </c>
      <c r="E11" s="345">
        <v>0</v>
      </c>
      <c r="F11" s="344">
        <f t="shared" si="0"/>
        <v>924</v>
      </c>
      <c r="G11" s="469" t="s">
        <v>33</v>
      </c>
    </row>
    <row r="12" spans="1:7" ht="30" customHeight="1">
      <c r="A12" s="49" t="s">
        <v>39</v>
      </c>
      <c r="B12" s="342">
        <v>0</v>
      </c>
      <c r="C12" s="342">
        <v>0</v>
      </c>
      <c r="D12" s="342">
        <v>396</v>
      </c>
      <c r="E12" s="342">
        <v>0</v>
      </c>
      <c r="F12" s="341">
        <f t="shared" si="0"/>
        <v>396</v>
      </c>
      <c r="G12" s="801" t="s">
        <v>38</v>
      </c>
    </row>
    <row r="13" spans="1:7" ht="24.95" customHeight="1">
      <c r="A13" s="101" t="s">
        <v>474</v>
      </c>
      <c r="B13" s="356">
        <f>SUM(B7:B12)</f>
        <v>147</v>
      </c>
      <c r="C13" s="356">
        <f>SUM(C7:C12)</f>
        <v>0</v>
      </c>
      <c r="D13" s="356">
        <f>SUM(D7:D12)</f>
        <v>45044</v>
      </c>
      <c r="E13" s="356">
        <f>SUM(E7:E12)</f>
        <v>0</v>
      </c>
      <c r="F13" s="356">
        <f>SUM(F7:F12)</f>
        <v>45191</v>
      </c>
      <c r="G13" s="800" t="s">
        <v>475</v>
      </c>
    </row>
    <row r="14" spans="1:7" ht="24.95" customHeight="1">
      <c r="A14" s="338" t="s">
        <v>454</v>
      </c>
      <c r="G14" s="337" t="s">
        <v>395</v>
      </c>
    </row>
    <row r="20" spans="2:6" ht="24.95" customHeight="1">
      <c r="B20" s="353"/>
      <c r="C20" s="353"/>
      <c r="D20" s="353"/>
      <c r="E20" s="353"/>
      <c r="F20" s="353"/>
    </row>
    <row r="21" spans="2:6" ht="24.95" customHeight="1">
      <c r="B21" s="353"/>
      <c r="C21" s="353"/>
      <c r="D21" s="353"/>
      <c r="E21" s="353"/>
      <c r="F21" s="353"/>
    </row>
    <row r="22" spans="2:6" ht="24.95" customHeight="1">
      <c r="B22" s="353"/>
      <c r="C22" s="353"/>
      <c r="D22" s="353"/>
      <c r="E22" s="353"/>
      <c r="F22" s="353"/>
    </row>
    <row r="23" spans="2:6" ht="24.95" customHeight="1">
      <c r="B23" s="353"/>
      <c r="C23" s="353"/>
      <c r="D23" s="353"/>
      <c r="E23" s="353"/>
      <c r="F23" s="353"/>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topLeftCell="A3" zoomScale="80" zoomScaleNormal="100" zoomScaleSheetLayoutView="80" workbookViewId="0">
      <selection activeCell="E7" sqref="E7:E26"/>
    </sheetView>
  </sheetViews>
  <sheetFormatPr defaultColWidth="11.42578125" defaultRowHeight="24.95" customHeight="1"/>
  <cols>
    <col min="1" max="1" width="43.85546875" style="337" customWidth="1"/>
    <col min="2" max="5" width="13.42578125" style="337" customWidth="1"/>
    <col min="6" max="6" width="11.7109375" style="337" customWidth="1"/>
    <col min="7" max="7" width="46" style="337" customWidth="1"/>
    <col min="8" max="16384" width="11.42578125" style="337"/>
  </cols>
  <sheetData>
    <row r="1" spans="1:7" s="352" customFormat="1" ht="23.25">
      <c r="A1" s="1112" t="s">
        <v>1020</v>
      </c>
      <c r="B1" s="1112"/>
      <c r="C1" s="1112"/>
      <c r="D1" s="1112"/>
      <c r="E1" s="1112"/>
      <c r="F1" s="1112"/>
      <c r="G1" s="1112"/>
    </row>
    <row r="2" spans="1:7" s="352" customFormat="1" ht="37.5" customHeight="1">
      <c r="A2" s="1113" t="s">
        <v>1138</v>
      </c>
      <c r="B2" s="1113"/>
      <c r="C2" s="1113"/>
      <c r="D2" s="1113"/>
      <c r="E2" s="1113"/>
      <c r="F2" s="1113"/>
      <c r="G2" s="1113"/>
    </row>
    <row r="3" spans="1:7" s="352" customFormat="1" ht="20.25">
      <c r="A3" s="1113">
        <v>2021</v>
      </c>
      <c r="B3" s="1113"/>
      <c r="C3" s="1113"/>
      <c r="D3" s="1113"/>
      <c r="E3" s="1113"/>
      <c r="F3" s="1113"/>
      <c r="G3" s="1113"/>
    </row>
    <row r="4" spans="1:7" s="351" customFormat="1" ht="21" customHeight="1">
      <c r="A4" s="614" t="s">
        <v>249</v>
      </c>
      <c r="B4" s="615"/>
      <c r="C4" s="615"/>
      <c r="D4" s="615"/>
      <c r="E4" s="615"/>
      <c r="F4" s="615"/>
      <c r="G4" s="616" t="s">
        <v>250</v>
      </c>
    </row>
    <row r="5" spans="1:7" s="350" customFormat="1" ht="36" customHeight="1">
      <c r="A5" s="1118" t="s">
        <v>629</v>
      </c>
      <c r="B5" s="447" t="s">
        <v>18</v>
      </c>
      <c r="C5" s="447" t="s">
        <v>20</v>
      </c>
      <c r="D5" s="447" t="s">
        <v>22</v>
      </c>
      <c r="E5" s="447" t="s">
        <v>180</v>
      </c>
      <c r="F5" s="447" t="s">
        <v>474</v>
      </c>
      <c r="G5" s="1120" t="s">
        <v>652</v>
      </c>
    </row>
    <row r="6" spans="1:7" s="349" customFormat="1" ht="42" customHeight="1">
      <c r="A6" s="1119"/>
      <c r="B6" s="448" t="s">
        <v>17</v>
      </c>
      <c r="C6" s="448" t="s">
        <v>19</v>
      </c>
      <c r="D6" s="448" t="s">
        <v>21</v>
      </c>
      <c r="E6" s="448" t="s">
        <v>181</v>
      </c>
      <c r="F6" s="449" t="s">
        <v>475</v>
      </c>
      <c r="G6" s="1121"/>
    </row>
    <row r="7" spans="1:7" s="1" customFormat="1" ht="18" customHeight="1" thickBot="1">
      <c r="A7" s="45" t="s">
        <v>680</v>
      </c>
      <c r="B7" s="359">
        <v>0</v>
      </c>
      <c r="C7" s="359">
        <v>0</v>
      </c>
      <c r="D7" s="359">
        <v>33</v>
      </c>
      <c r="E7" s="359">
        <v>0</v>
      </c>
      <c r="F7" s="252">
        <f t="shared" ref="F7:F26" si="0">SUM(B7:E7)</f>
        <v>33</v>
      </c>
      <c r="G7" s="392" t="s">
        <v>544</v>
      </c>
    </row>
    <row r="8" spans="1:7" s="1" customFormat="1" ht="15.75" thickBot="1">
      <c r="A8" s="40" t="s">
        <v>525</v>
      </c>
      <c r="B8" s="360">
        <v>0</v>
      </c>
      <c r="C8" s="360">
        <v>0</v>
      </c>
      <c r="D8" s="360">
        <v>5877</v>
      </c>
      <c r="E8" s="360">
        <v>0</v>
      </c>
      <c r="F8" s="253">
        <f t="shared" si="0"/>
        <v>5877</v>
      </c>
      <c r="G8" s="393" t="s">
        <v>545</v>
      </c>
    </row>
    <row r="9" spans="1:7" s="1" customFormat="1" ht="15.75" thickBot="1">
      <c r="A9" s="45" t="s">
        <v>526</v>
      </c>
      <c r="B9" s="359">
        <v>272</v>
      </c>
      <c r="C9" s="359">
        <v>0</v>
      </c>
      <c r="D9" s="359">
        <v>1596</v>
      </c>
      <c r="E9" s="359">
        <v>0</v>
      </c>
      <c r="F9" s="252">
        <f t="shared" si="0"/>
        <v>1868</v>
      </c>
      <c r="G9" s="392" t="s">
        <v>428</v>
      </c>
    </row>
    <row r="10" spans="1:7" s="1" customFormat="1" ht="15.75" thickBot="1">
      <c r="A10" s="40" t="s">
        <v>527</v>
      </c>
      <c r="B10" s="360">
        <v>0</v>
      </c>
      <c r="C10" s="360">
        <v>0</v>
      </c>
      <c r="D10" s="360">
        <v>2329</v>
      </c>
      <c r="E10" s="360">
        <v>0</v>
      </c>
      <c r="F10" s="253">
        <f t="shared" si="0"/>
        <v>2329</v>
      </c>
      <c r="G10" s="393" t="s">
        <v>546</v>
      </c>
    </row>
    <row r="11" spans="1:7" s="1" customFormat="1" ht="30.75" thickBot="1">
      <c r="A11" s="45" t="s">
        <v>528</v>
      </c>
      <c r="B11" s="359">
        <v>0</v>
      </c>
      <c r="C11" s="359">
        <v>0</v>
      </c>
      <c r="D11" s="359">
        <v>615</v>
      </c>
      <c r="E11" s="359">
        <v>0</v>
      </c>
      <c r="F11" s="252">
        <f t="shared" si="0"/>
        <v>615</v>
      </c>
      <c r="G11" s="392" t="s">
        <v>547</v>
      </c>
    </row>
    <row r="12" spans="1:7" s="1" customFormat="1" ht="15.75" thickBot="1">
      <c r="A12" s="40" t="s">
        <v>529</v>
      </c>
      <c r="B12" s="360">
        <v>930</v>
      </c>
      <c r="C12" s="360">
        <v>0</v>
      </c>
      <c r="D12" s="360">
        <v>631</v>
      </c>
      <c r="E12" s="360">
        <v>0</v>
      </c>
      <c r="F12" s="253">
        <f t="shared" si="0"/>
        <v>1561</v>
      </c>
      <c r="G12" s="393" t="s">
        <v>429</v>
      </c>
    </row>
    <row r="13" spans="1:7" s="1" customFormat="1" ht="30.75" thickBot="1">
      <c r="A13" s="45" t="s">
        <v>530</v>
      </c>
      <c r="B13" s="359">
        <v>455</v>
      </c>
      <c r="C13" s="359">
        <v>0</v>
      </c>
      <c r="D13" s="359">
        <v>1153</v>
      </c>
      <c r="E13" s="359">
        <v>0</v>
      </c>
      <c r="F13" s="252">
        <f t="shared" si="0"/>
        <v>1608</v>
      </c>
      <c r="G13" s="392" t="s">
        <v>548</v>
      </c>
    </row>
    <row r="14" spans="1:7" s="1" customFormat="1" ht="15.75" thickBot="1">
      <c r="A14" s="40" t="s">
        <v>531</v>
      </c>
      <c r="B14" s="360">
        <v>17</v>
      </c>
      <c r="C14" s="360">
        <v>0</v>
      </c>
      <c r="D14" s="360">
        <v>2428</v>
      </c>
      <c r="E14" s="360">
        <v>0</v>
      </c>
      <c r="F14" s="253">
        <f t="shared" si="0"/>
        <v>2445</v>
      </c>
      <c r="G14" s="393" t="s">
        <v>549</v>
      </c>
    </row>
    <row r="15" spans="1:7" s="1" customFormat="1" ht="15.75" thickBot="1">
      <c r="A15" s="45" t="s">
        <v>532</v>
      </c>
      <c r="B15" s="359">
        <v>32</v>
      </c>
      <c r="C15" s="359">
        <v>0</v>
      </c>
      <c r="D15" s="359">
        <v>1871</v>
      </c>
      <c r="E15" s="359">
        <v>0</v>
      </c>
      <c r="F15" s="252">
        <f t="shared" si="0"/>
        <v>1903</v>
      </c>
      <c r="G15" s="392" t="s">
        <v>550</v>
      </c>
    </row>
    <row r="16" spans="1:7" s="1" customFormat="1" ht="15.75" thickBot="1">
      <c r="A16" s="40" t="s">
        <v>533</v>
      </c>
      <c r="B16" s="360">
        <v>16</v>
      </c>
      <c r="C16" s="360">
        <v>0</v>
      </c>
      <c r="D16" s="360">
        <v>3410</v>
      </c>
      <c r="E16" s="360">
        <v>0</v>
      </c>
      <c r="F16" s="253">
        <f t="shared" si="0"/>
        <v>3426</v>
      </c>
      <c r="G16" s="393" t="s">
        <v>551</v>
      </c>
    </row>
    <row r="17" spans="1:7" s="1" customFormat="1" ht="15.75" thickBot="1">
      <c r="A17" s="45" t="s">
        <v>534</v>
      </c>
      <c r="B17" s="359">
        <v>32</v>
      </c>
      <c r="C17" s="359">
        <v>0</v>
      </c>
      <c r="D17" s="359">
        <v>4194</v>
      </c>
      <c r="E17" s="359">
        <v>0</v>
      </c>
      <c r="F17" s="252">
        <f t="shared" si="0"/>
        <v>4226</v>
      </c>
      <c r="G17" s="392" t="s">
        <v>552</v>
      </c>
    </row>
    <row r="18" spans="1:7" s="1" customFormat="1" ht="15.75" thickBot="1">
      <c r="A18" s="40" t="s">
        <v>535</v>
      </c>
      <c r="B18" s="360">
        <v>248</v>
      </c>
      <c r="C18" s="360">
        <v>82</v>
      </c>
      <c r="D18" s="360">
        <v>618</v>
      </c>
      <c r="E18" s="360">
        <v>0</v>
      </c>
      <c r="F18" s="253">
        <f t="shared" si="0"/>
        <v>948</v>
      </c>
      <c r="G18" s="393" t="s">
        <v>553</v>
      </c>
    </row>
    <row r="19" spans="1:7" s="1" customFormat="1" ht="15.75" thickBot="1">
      <c r="A19" s="45" t="s">
        <v>536</v>
      </c>
      <c r="B19" s="359">
        <v>261</v>
      </c>
      <c r="C19" s="359">
        <v>0</v>
      </c>
      <c r="D19" s="359">
        <v>351</v>
      </c>
      <c r="E19" s="359">
        <v>0</v>
      </c>
      <c r="F19" s="252">
        <f t="shared" si="0"/>
        <v>612</v>
      </c>
      <c r="G19" s="392" t="s">
        <v>554</v>
      </c>
    </row>
    <row r="20" spans="1:7" s="1" customFormat="1" ht="15.75" thickBot="1">
      <c r="A20" s="40" t="s">
        <v>537</v>
      </c>
      <c r="B20" s="360">
        <v>51</v>
      </c>
      <c r="C20" s="360">
        <v>0</v>
      </c>
      <c r="D20" s="360">
        <v>1455</v>
      </c>
      <c r="E20" s="360">
        <v>0</v>
      </c>
      <c r="F20" s="253">
        <f t="shared" si="0"/>
        <v>1506</v>
      </c>
      <c r="G20" s="393" t="s">
        <v>555</v>
      </c>
    </row>
    <row r="21" spans="1:7" s="1" customFormat="1" ht="26.25" thickBot="1">
      <c r="A21" s="45" t="s">
        <v>538</v>
      </c>
      <c r="B21" s="359">
        <v>0</v>
      </c>
      <c r="C21" s="359">
        <v>0</v>
      </c>
      <c r="D21" s="359">
        <v>63332</v>
      </c>
      <c r="E21" s="359">
        <v>0</v>
      </c>
      <c r="F21" s="252">
        <f t="shared" si="0"/>
        <v>63332</v>
      </c>
      <c r="G21" s="392" t="s">
        <v>556</v>
      </c>
    </row>
    <row r="22" spans="1:7" s="1" customFormat="1" ht="15.75" thickBot="1">
      <c r="A22" s="40" t="s">
        <v>47</v>
      </c>
      <c r="B22" s="360">
        <v>256</v>
      </c>
      <c r="C22" s="360">
        <v>0</v>
      </c>
      <c r="D22" s="360">
        <v>13026</v>
      </c>
      <c r="E22" s="360">
        <v>0</v>
      </c>
      <c r="F22" s="253">
        <f t="shared" si="0"/>
        <v>13282</v>
      </c>
      <c r="G22" s="393" t="s">
        <v>430</v>
      </c>
    </row>
    <row r="23" spans="1:7" s="1" customFormat="1" ht="15.75" thickBot="1">
      <c r="A23" s="45" t="s">
        <v>539</v>
      </c>
      <c r="B23" s="359">
        <v>292</v>
      </c>
      <c r="C23" s="359">
        <v>0</v>
      </c>
      <c r="D23" s="359">
        <v>7536</v>
      </c>
      <c r="E23" s="359">
        <v>0</v>
      </c>
      <c r="F23" s="252">
        <f t="shared" si="0"/>
        <v>7828</v>
      </c>
      <c r="G23" s="392" t="s">
        <v>557</v>
      </c>
    </row>
    <row r="24" spans="1:7" s="1" customFormat="1" ht="15.75" thickBot="1">
      <c r="A24" s="40" t="s">
        <v>540</v>
      </c>
      <c r="B24" s="360">
        <v>17</v>
      </c>
      <c r="C24" s="360">
        <v>0</v>
      </c>
      <c r="D24" s="360">
        <v>1663</v>
      </c>
      <c r="E24" s="360">
        <v>0</v>
      </c>
      <c r="F24" s="253">
        <f t="shared" si="0"/>
        <v>1680</v>
      </c>
      <c r="G24" s="393" t="s">
        <v>558</v>
      </c>
    </row>
    <row r="25" spans="1:7" s="1" customFormat="1" ht="15.75" thickBot="1">
      <c r="A25" s="45" t="s">
        <v>541</v>
      </c>
      <c r="B25" s="359">
        <v>16</v>
      </c>
      <c r="C25" s="359">
        <v>0</v>
      </c>
      <c r="D25" s="359">
        <v>148</v>
      </c>
      <c r="E25" s="359">
        <v>0</v>
      </c>
      <c r="F25" s="252">
        <f t="shared" si="0"/>
        <v>164</v>
      </c>
      <c r="G25" s="392" t="s">
        <v>559</v>
      </c>
    </row>
    <row r="26" spans="1:7" s="1" customFormat="1" ht="30">
      <c r="A26" s="49" t="s">
        <v>543</v>
      </c>
      <c r="B26" s="403">
        <v>0</v>
      </c>
      <c r="C26" s="403">
        <v>0</v>
      </c>
      <c r="D26" s="403">
        <v>262</v>
      </c>
      <c r="E26" s="403">
        <v>0</v>
      </c>
      <c r="F26" s="421">
        <f t="shared" si="0"/>
        <v>262</v>
      </c>
      <c r="G26" s="422" t="s">
        <v>561</v>
      </c>
    </row>
    <row r="27" spans="1:7" s="6" customFormat="1" ht="22.5" customHeight="1">
      <c r="A27" s="101" t="s">
        <v>474</v>
      </c>
      <c r="B27" s="356">
        <f>SUM(B7:B26)</f>
        <v>2895</v>
      </c>
      <c r="C27" s="356">
        <f>SUM(C7:C26)</f>
        <v>82</v>
      </c>
      <c r="D27" s="356">
        <f>SUM(D7:D26)</f>
        <v>112528</v>
      </c>
      <c r="E27" s="356">
        <f>SUM(E7:E26)</f>
        <v>0</v>
      </c>
      <c r="F27" s="453">
        <f>SUM(F7:F26)</f>
        <v>115505</v>
      </c>
      <c r="G27" s="431" t="s">
        <v>475</v>
      </c>
    </row>
    <row r="28" spans="1:7" ht="12.75">
      <c r="A28" s="338" t="s">
        <v>71</v>
      </c>
      <c r="G28" s="337" t="s">
        <v>395</v>
      </c>
    </row>
    <row r="34" spans="2:6" ht="24.95" customHeight="1">
      <c r="B34" s="353"/>
      <c r="C34" s="353"/>
      <c r="D34" s="353"/>
      <c r="E34" s="353"/>
      <c r="F34" s="353"/>
    </row>
    <row r="35" spans="2:6" ht="24.95" customHeight="1">
      <c r="B35" s="353"/>
      <c r="C35" s="353"/>
      <c r="D35" s="353"/>
      <c r="E35" s="353"/>
      <c r="F35" s="353"/>
    </row>
    <row r="36" spans="2:6" ht="24.95" customHeight="1">
      <c r="B36" s="353"/>
      <c r="C36" s="353"/>
      <c r="D36" s="353"/>
      <c r="E36" s="353"/>
      <c r="F36" s="353"/>
    </row>
    <row r="37" spans="2:6" ht="24.95" customHeight="1">
      <c r="B37" s="353"/>
      <c r="C37" s="353"/>
      <c r="D37" s="353"/>
      <c r="E37" s="353"/>
      <c r="F37" s="353"/>
    </row>
  </sheetData>
  <mergeCells count="5">
    <mergeCell ref="G5:G6"/>
    <mergeCell ref="A1:G1"/>
    <mergeCell ref="A3:G3"/>
    <mergeCell ref="A5:A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zoomScale="70" zoomScaleNormal="100" zoomScaleSheetLayoutView="70" workbookViewId="0">
      <selection activeCell="E7" sqref="E7:E26"/>
    </sheetView>
  </sheetViews>
  <sheetFormatPr defaultColWidth="11.42578125" defaultRowHeight="24.95" customHeight="1"/>
  <cols>
    <col min="1" max="1" width="43.85546875" style="337" customWidth="1"/>
    <col min="2" max="5" width="13.42578125" style="337" customWidth="1"/>
    <col min="6" max="6" width="11.7109375" style="337" customWidth="1"/>
    <col min="7" max="7" width="46" style="337" customWidth="1"/>
    <col min="8" max="16384" width="11.42578125" style="337"/>
  </cols>
  <sheetData>
    <row r="1" spans="1:7" s="352" customFormat="1" ht="23.25">
      <c r="A1" s="1112" t="s">
        <v>1021</v>
      </c>
      <c r="B1" s="1112"/>
      <c r="C1" s="1112"/>
      <c r="D1" s="1112"/>
      <c r="E1" s="1112"/>
      <c r="F1" s="1112"/>
      <c r="G1" s="1112"/>
    </row>
    <row r="2" spans="1:7" s="352" customFormat="1" ht="35.25" customHeight="1">
      <c r="A2" s="1113" t="s">
        <v>1139</v>
      </c>
      <c r="B2" s="1113"/>
      <c r="C2" s="1113"/>
      <c r="D2" s="1113"/>
      <c r="E2" s="1113"/>
      <c r="F2" s="1113"/>
      <c r="G2" s="1113"/>
    </row>
    <row r="3" spans="1:7" s="352" customFormat="1" ht="20.25">
      <c r="A3" s="1113">
        <v>2021</v>
      </c>
      <c r="B3" s="1113"/>
      <c r="C3" s="1113"/>
      <c r="D3" s="1113"/>
      <c r="E3" s="1113"/>
      <c r="F3" s="1113"/>
      <c r="G3" s="1113"/>
    </row>
    <row r="4" spans="1:7" s="351" customFormat="1" ht="21" customHeight="1">
      <c r="A4" s="614" t="s">
        <v>255</v>
      </c>
      <c r="B4" s="615"/>
      <c r="C4" s="615"/>
      <c r="D4" s="615"/>
      <c r="E4" s="615"/>
      <c r="F4" s="615"/>
      <c r="G4" s="616" t="s">
        <v>256</v>
      </c>
    </row>
    <row r="5" spans="1:7" s="350" customFormat="1" ht="36" customHeight="1">
      <c r="A5" s="1118" t="s">
        <v>372</v>
      </c>
      <c r="B5" s="447" t="s">
        <v>18</v>
      </c>
      <c r="C5" s="447" t="s">
        <v>20</v>
      </c>
      <c r="D5" s="447" t="s">
        <v>22</v>
      </c>
      <c r="E5" s="447" t="s">
        <v>180</v>
      </c>
      <c r="F5" s="447" t="s">
        <v>474</v>
      </c>
      <c r="G5" s="1120" t="s">
        <v>630</v>
      </c>
    </row>
    <row r="6" spans="1:7" s="349" customFormat="1" ht="42" customHeight="1">
      <c r="A6" s="1119"/>
      <c r="B6" s="448" t="s">
        <v>17</v>
      </c>
      <c r="C6" s="448" t="s">
        <v>19</v>
      </c>
      <c r="D6" s="448" t="s">
        <v>21</v>
      </c>
      <c r="E6" s="448" t="s">
        <v>181</v>
      </c>
      <c r="F6" s="449" t="s">
        <v>475</v>
      </c>
      <c r="G6" s="1121"/>
    </row>
    <row r="7" spans="1:7" s="1" customFormat="1" ht="18" customHeight="1" thickBot="1">
      <c r="A7" s="45" t="s">
        <v>680</v>
      </c>
      <c r="B7" s="345">
        <v>0</v>
      </c>
      <c r="C7" s="345">
        <v>0</v>
      </c>
      <c r="D7" s="345">
        <v>33</v>
      </c>
      <c r="E7" s="345">
        <v>0</v>
      </c>
      <c r="F7" s="252">
        <f t="shared" ref="F7:F26" si="0">SUM(B7:E7)</f>
        <v>33</v>
      </c>
      <c r="G7" s="392" t="s">
        <v>544</v>
      </c>
    </row>
    <row r="8" spans="1:7" s="1" customFormat="1" ht="15.75" thickBot="1">
      <c r="A8" s="40" t="s">
        <v>525</v>
      </c>
      <c r="B8" s="348">
        <v>0</v>
      </c>
      <c r="C8" s="348">
        <v>0</v>
      </c>
      <c r="D8" s="348">
        <v>4345</v>
      </c>
      <c r="E8" s="348">
        <v>0</v>
      </c>
      <c r="F8" s="253">
        <f t="shared" si="0"/>
        <v>4345</v>
      </c>
      <c r="G8" s="393" t="s">
        <v>545</v>
      </c>
    </row>
    <row r="9" spans="1:7" s="1" customFormat="1" ht="15.75" thickBot="1">
      <c r="A9" s="45" t="s">
        <v>526</v>
      </c>
      <c r="B9" s="345">
        <v>272</v>
      </c>
      <c r="C9" s="345">
        <v>0</v>
      </c>
      <c r="D9" s="345">
        <v>1381</v>
      </c>
      <c r="E9" s="345">
        <v>0</v>
      </c>
      <c r="F9" s="252">
        <f t="shared" si="0"/>
        <v>1653</v>
      </c>
      <c r="G9" s="392" t="s">
        <v>428</v>
      </c>
    </row>
    <row r="10" spans="1:7" s="1" customFormat="1" ht="15.75" thickBot="1">
      <c r="A10" s="40" t="s">
        <v>527</v>
      </c>
      <c r="B10" s="348">
        <v>0</v>
      </c>
      <c r="C10" s="348">
        <v>0</v>
      </c>
      <c r="D10" s="348">
        <v>1286</v>
      </c>
      <c r="E10" s="348">
        <v>0</v>
      </c>
      <c r="F10" s="253">
        <f t="shared" si="0"/>
        <v>1286</v>
      </c>
      <c r="G10" s="393" t="s">
        <v>546</v>
      </c>
    </row>
    <row r="11" spans="1:7" s="1" customFormat="1" ht="30.75" thickBot="1">
      <c r="A11" s="45" t="s">
        <v>528</v>
      </c>
      <c r="B11" s="345">
        <v>0</v>
      </c>
      <c r="C11" s="345">
        <v>0</v>
      </c>
      <c r="D11" s="345">
        <v>450</v>
      </c>
      <c r="E11" s="345">
        <v>0</v>
      </c>
      <c r="F11" s="252">
        <f t="shared" si="0"/>
        <v>450</v>
      </c>
      <c r="G11" s="392" t="s">
        <v>547</v>
      </c>
    </row>
    <row r="12" spans="1:7" s="1" customFormat="1" ht="15.75" thickBot="1">
      <c r="A12" s="40" t="s">
        <v>529</v>
      </c>
      <c r="B12" s="348">
        <v>930</v>
      </c>
      <c r="C12" s="348">
        <v>0</v>
      </c>
      <c r="D12" s="348">
        <v>416</v>
      </c>
      <c r="E12" s="348">
        <v>0</v>
      </c>
      <c r="F12" s="253">
        <f t="shared" si="0"/>
        <v>1346</v>
      </c>
      <c r="G12" s="393" t="s">
        <v>429</v>
      </c>
    </row>
    <row r="13" spans="1:7" s="1" customFormat="1" ht="30.75" thickBot="1">
      <c r="A13" s="45" t="s">
        <v>530</v>
      </c>
      <c r="B13" s="345">
        <v>455</v>
      </c>
      <c r="C13" s="345">
        <v>0</v>
      </c>
      <c r="D13" s="345">
        <v>426</v>
      </c>
      <c r="E13" s="345">
        <v>0</v>
      </c>
      <c r="F13" s="252">
        <f t="shared" si="0"/>
        <v>881</v>
      </c>
      <c r="G13" s="392" t="s">
        <v>548</v>
      </c>
    </row>
    <row r="14" spans="1:7" s="1" customFormat="1" ht="15.75" thickBot="1">
      <c r="A14" s="40" t="s">
        <v>531</v>
      </c>
      <c r="B14" s="348">
        <v>17</v>
      </c>
      <c r="C14" s="348">
        <v>0</v>
      </c>
      <c r="D14" s="348">
        <v>1125</v>
      </c>
      <c r="E14" s="348">
        <v>0</v>
      </c>
      <c r="F14" s="253">
        <f t="shared" si="0"/>
        <v>1142</v>
      </c>
      <c r="G14" s="393" t="s">
        <v>549</v>
      </c>
    </row>
    <row r="15" spans="1:7" s="1" customFormat="1" ht="15.75" thickBot="1">
      <c r="A15" s="45" t="s">
        <v>532</v>
      </c>
      <c r="B15" s="345">
        <v>0</v>
      </c>
      <c r="C15" s="345">
        <v>0</v>
      </c>
      <c r="D15" s="345">
        <v>887</v>
      </c>
      <c r="E15" s="345">
        <v>0</v>
      </c>
      <c r="F15" s="252">
        <f t="shared" si="0"/>
        <v>887</v>
      </c>
      <c r="G15" s="392" t="s">
        <v>550</v>
      </c>
    </row>
    <row r="16" spans="1:7" s="1" customFormat="1" ht="15.75" thickBot="1">
      <c r="A16" s="40" t="s">
        <v>533</v>
      </c>
      <c r="B16" s="348">
        <v>16</v>
      </c>
      <c r="C16" s="348">
        <v>0</v>
      </c>
      <c r="D16" s="348">
        <v>2102</v>
      </c>
      <c r="E16" s="348">
        <v>0</v>
      </c>
      <c r="F16" s="253">
        <f t="shared" si="0"/>
        <v>2118</v>
      </c>
      <c r="G16" s="393" t="s">
        <v>551</v>
      </c>
    </row>
    <row r="17" spans="1:7" s="1" customFormat="1" ht="15.75" thickBot="1">
      <c r="A17" s="45" t="s">
        <v>534</v>
      </c>
      <c r="B17" s="345">
        <v>32</v>
      </c>
      <c r="C17" s="345">
        <v>0</v>
      </c>
      <c r="D17" s="345">
        <v>1967</v>
      </c>
      <c r="E17" s="345">
        <v>0</v>
      </c>
      <c r="F17" s="252">
        <f t="shared" si="0"/>
        <v>1999</v>
      </c>
      <c r="G17" s="392" t="s">
        <v>552</v>
      </c>
    </row>
    <row r="18" spans="1:7" s="1" customFormat="1" ht="15.75" thickBot="1">
      <c r="A18" s="40" t="s">
        <v>535</v>
      </c>
      <c r="B18" s="348">
        <v>248</v>
      </c>
      <c r="C18" s="348">
        <v>82</v>
      </c>
      <c r="D18" s="348">
        <v>244</v>
      </c>
      <c r="E18" s="348">
        <v>0</v>
      </c>
      <c r="F18" s="253">
        <f t="shared" si="0"/>
        <v>574</v>
      </c>
      <c r="G18" s="393" t="s">
        <v>553</v>
      </c>
    </row>
    <row r="19" spans="1:7" s="1" customFormat="1" ht="15.75" thickBot="1">
      <c r="A19" s="45" t="s">
        <v>536</v>
      </c>
      <c r="B19" s="345">
        <v>213</v>
      </c>
      <c r="C19" s="345">
        <v>0</v>
      </c>
      <c r="D19" s="345">
        <v>215</v>
      </c>
      <c r="E19" s="345">
        <v>0</v>
      </c>
      <c r="F19" s="252">
        <f t="shared" si="0"/>
        <v>428</v>
      </c>
      <c r="G19" s="392" t="s">
        <v>554</v>
      </c>
    </row>
    <row r="20" spans="1:7" s="1" customFormat="1" ht="15.75" thickBot="1">
      <c r="A20" s="40" t="s">
        <v>537</v>
      </c>
      <c r="B20" s="348">
        <v>33</v>
      </c>
      <c r="C20" s="348">
        <v>0</v>
      </c>
      <c r="D20" s="348">
        <v>733</v>
      </c>
      <c r="E20" s="348">
        <v>0</v>
      </c>
      <c r="F20" s="253">
        <f t="shared" si="0"/>
        <v>766</v>
      </c>
      <c r="G20" s="393" t="s">
        <v>555</v>
      </c>
    </row>
    <row r="21" spans="1:7" s="1" customFormat="1" ht="26.25" thickBot="1">
      <c r="A21" s="45" t="s">
        <v>538</v>
      </c>
      <c r="B21" s="345">
        <v>0</v>
      </c>
      <c r="C21" s="345">
        <v>0</v>
      </c>
      <c r="D21" s="345">
        <v>45972</v>
      </c>
      <c r="E21" s="345">
        <v>0</v>
      </c>
      <c r="F21" s="252">
        <f t="shared" si="0"/>
        <v>45972</v>
      </c>
      <c r="G21" s="392" t="s">
        <v>556</v>
      </c>
    </row>
    <row r="22" spans="1:7" s="1" customFormat="1" ht="15.75" thickBot="1">
      <c r="A22" s="40" t="s">
        <v>47</v>
      </c>
      <c r="B22" s="348">
        <v>256</v>
      </c>
      <c r="C22" s="348">
        <v>0</v>
      </c>
      <c r="D22" s="348">
        <v>2159</v>
      </c>
      <c r="E22" s="348">
        <v>0</v>
      </c>
      <c r="F22" s="253">
        <f t="shared" si="0"/>
        <v>2415</v>
      </c>
      <c r="G22" s="393" t="s">
        <v>430</v>
      </c>
    </row>
    <row r="23" spans="1:7" s="1" customFormat="1" ht="15.75" thickBot="1">
      <c r="A23" s="45" t="s">
        <v>539</v>
      </c>
      <c r="B23" s="345">
        <v>259</v>
      </c>
      <c r="C23" s="345">
        <v>0</v>
      </c>
      <c r="D23" s="345">
        <v>2636</v>
      </c>
      <c r="E23" s="345">
        <v>0</v>
      </c>
      <c r="F23" s="252">
        <f t="shared" si="0"/>
        <v>2895</v>
      </c>
      <c r="G23" s="392" t="s">
        <v>557</v>
      </c>
    </row>
    <row r="24" spans="1:7" s="1" customFormat="1" ht="15.75" thickBot="1">
      <c r="A24" s="40" t="s">
        <v>540</v>
      </c>
      <c r="B24" s="348">
        <v>17</v>
      </c>
      <c r="C24" s="348">
        <v>0</v>
      </c>
      <c r="D24" s="348">
        <v>811</v>
      </c>
      <c r="E24" s="348">
        <v>0</v>
      </c>
      <c r="F24" s="253">
        <f t="shared" si="0"/>
        <v>828</v>
      </c>
      <c r="G24" s="393" t="s">
        <v>558</v>
      </c>
    </row>
    <row r="25" spans="1:7" s="1" customFormat="1" ht="15.75" thickBot="1">
      <c r="A25" s="45" t="s">
        <v>541</v>
      </c>
      <c r="B25" s="345">
        <v>0</v>
      </c>
      <c r="C25" s="345">
        <v>0</v>
      </c>
      <c r="D25" s="345">
        <v>132</v>
      </c>
      <c r="E25" s="345">
        <v>0</v>
      </c>
      <c r="F25" s="252">
        <f t="shared" si="0"/>
        <v>132</v>
      </c>
      <c r="G25" s="392" t="s">
        <v>559</v>
      </c>
    </row>
    <row r="26" spans="1:7" s="1" customFormat="1" ht="30">
      <c r="A26" s="49" t="s">
        <v>543</v>
      </c>
      <c r="B26" s="342">
        <v>0</v>
      </c>
      <c r="C26" s="342">
        <v>0</v>
      </c>
      <c r="D26" s="342">
        <v>164</v>
      </c>
      <c r="E26" s="342">
        <v>0</v>
      </c>
      <c r="F26" s="421">
        <f t="shared" si="0"/>
        <v>164</v>
      </c>
      <c r="G26" s="422" t="s">
        <v>561</v>
      </c>
    </row>
    <row r="27" spans="1:7" s="6" customFormat="1" ht="22.5" customHeight="1">
      <c r="A27" s="101" t="s">
        <v>474</v>
      </c>
      <c r="B27" s="356">
        <f>SUM(B7:B26)</f>
        <v>2748</v>
      </c>
      <c r="C27" s="356">
        <f>SUM(C7:C26)</f>
        <v>82</v>
      </c>
      <c r="D27" s="356">
        <f>SUM(D7:D26)</f>
        <v>67484</v>
      </c>
      <c r="E27" s="356">
        <f>SUM(E7:E26)</f>
        <v>0</v>
      </c>
      <c r="F27" s="453">
        <f>SUM(F7:F26)</f>
        <v>70314</v>
      </c>
      <c r="G27" s="431" t="s">
        <v>475</v>
      </c>
    </row>
    <row r="28" spans="1:7" ht="12.75">
      <c r="A28" s="338" t="s">
        <v>71</v>
      </c>
      <c r="G28" s="337" t="s">
        <v>395</v>
      </c>
    </row>
    <row r="34" spans="2:6" ht="24.95" customHeight="1">
      <c r="B34" s="353"/>
      <c r="C34" s="353"/>
      <c r="D34" s="353"/>
      <c r="E34" s="353"/>
      <c r="F34" s="353"/>
    </row>
    <row r="35" spans="2:6" ht="24.95" customHeight="1">
      <c r="B35" s="353"/>
      <c r="C35" s="353"/>
      <c r="D35" s="353"/>
      <c r="E35" s="353"/>
      <c r="F35" s="353"/>
    </row>
    <row r="36" spans="2:6" ht="24.95" customHeight="1">
      <c r="B36" s="353"/>
      <c r="C36" s="353"/>
      <c r="D36" s="353"/>
      <c r="E36" s="353"/>
      <c r="F36" s="353"/>
    </row>
    <row r="37" spans="2:6" ht="24.95" customHeight="1">
      <c r="B37" s="353"/>
      <c r="C37" s="353"/>
      <c r="D37" s="353"/>
      <c r="E37" s="353"/>
      <c r="F37" s="353"/>
    </row>
  </sheetData>
  <mergeCells count="5">
    <mergeCell ref="G5:G6"/>
    <mergeCell ref="A1:G1"/>
    <mergeCell ref="A3:G3"/>
    <mergeCell ref="A5:A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rightToLeft="1" view="pageBreakPreview" zoomScale="80" zoomScaleNormal="100" zoomScaleSheetLayoutView="80" workbookViewId="0">
      <selection activeCell="E7" sqref="E7:E25"/>
    </sheetView>
  </sheetViews>
  <sheetFormatPr defaultColWidth="11.42578125" defaultRowHeight="24.95" customHeight="1"/>
  <cols>
    <col min="1" max="1" width="43.85546875" style="337" customWidth="1"/>
    <col min="2" max="5" width="13.42578125" style="337" customWidth="1"/>
    <col min="6" max="6" width="11.7109375" style="337" customWidth="1"/>
    <col min="7" max="7" width="46" style="337" customWidth="1"/>
    <col min="8" max="16384" width="11.42578125" style="337"/>
  </cols>
  <sheetData>
    <row r="1" spans="1:7" s="352" customFormat="1" ht="23.25">
      <c r="A1" s="1112" t="s">
        <v>1022</v>
      </c>
      <c r="B1" s="1112"/>
      <c r="C1" s="1112"/>
      <c r="D1" s="1112"/>
      <c r="E1" s="1112"/>
      <c r="F1" s="1112"/>
      <c r="G1" s="1112"/>
    </row>
    <row r="2" spans="1:7" s="352" customFormat="1" ht="33" customHeight="1">
      <c r="A2" s="1113" t="s">
        <v>1140</v>
      </c>
      <c r="B2" s="1113"/>
      <c r="C2" s="1113"/>
      <c r="D2" s="1113"/>
      <c r="E2" s="1113"/>
      <c r="F2" s="1113"/>
      <c r="G2" s="1113"/>
    </row>
    <row r="3" spans="1:7" s="352" customFormat="1" ht="20.25">
      <c r="A3" s="1113">
        <v>2021</v>
      </c>
      <c r="B3" s="1113"/>
      <c r="C3" s="1113"/>
      <c r="D3" s="1113"/>
      <c r="E3" s="1113"/>
      <c r="F3" s="1113"/>
      <c r="G3" s="1113"/>
    </row>
    <row r="4" spans="1:7" s="351" customFormat="1" ht="21" customHeight="1">
      <c r="A4" s="614" t="s">
        <v>257</v>
      </c>
      <c r="B4" s="615"/>
      <c r="C4" s="615"/>
      <c r="D4" s="615"/>
      <c r="E4" s="615"/>
      <c r="F4" s="615"/>
      <c r="G4" s="616" t="s">
        <v>258</v>
      </c>
    </row>
    <row r="5" spans="1:7" s="350" customFormat="1" ht="36" customHeight="1">
      <c r="A5" s="1118" t="s">
        <v>372</v>
      </c>
      <c r="B5" s="447" t="s">
        <v>18</v>
      </c>
      <c r="C5" s="447" t="s">
        <v>20</v>
      </c>
      <c r="D5" s="447" t="s">
        <v>22</v>
      </c>
      <c r="E5" s="447" t="s">
        <v>180</v>
      </c>
      <c r="F5" s="447" t="s">
        <v>474</v>
      </c>
      <c r="G5" s="1120" t="s">
        <v>631</v>
      </c>
    </row>
    <row r="6" spans="1:7" s="349" customFormat="1" ht="42" customHeight="1">
      <c r="A6" s="1119"/>
      <c r="B6" s="448" t="s">
        <v>17</v>
      </c>
      <c r="C6" s="448" t="s">
        <v>19</v>
      </c>
      <c r="D6" s="448" t="s">
        <v>21</v>
      </c>
      <c r="E6" s="448" t="s">
        <v>181</v>
      </c>
      <c r="F6" s="449" t="s">
        <v>475</v>
      </c>
      <c r="G6" s="1121"/>
    </row>
    <row r="7" spans="1:7" s="1" customFormat="1" ht="15.75" thickBot="1">
      <c r="A7" s="45" t="s">
        <v>525</v>
      </c>
      <c r="B7" s="359">
        <v>0</v>
      </c>
      <c r="C7" s="359">
        <v>0</v>
      </c>
      <c r="D7" s="359">
        <v>1532</v>
      </c>
      <c r="E7" s="359">
        <v>0</v>
      </c>
      <c r="F7" s="252">
        <f t="shared" ref="F7:F25" si="0">SUM(B7:E7)</f>
        <v>1532</v>
      </c>
      <c r="G7" s="392" t="s">
        <v>545</v>
      </c>
    </row>
    <row r="8" spans="1:7" s="1" customFormat="1" ht="15.75" thickBot="1">
      <c r="A8" s="40" t="s">
        <v>526</v>
      </c>
      <c r="B8" s="360">
        <v>0</v>
      </c>
      <c r="C8" s="360">
        <v>0</v>
      </c>
      <c r="D8" s="360">
        <v>215</v>
      </c>
      <c r="E8" s="360">
        <v>0</v>
      </c>
      <c r="F8" s="253">
        <f t="shared" si="0"/>
        <v>215</v>
      </c>
      <c r="G8" s="393" t="s">
        <v>428</v>
      </c>
    </row>
    <row r="9" spans="1:7" s="1" customFormat="1" ht="15.75" thickBot="1">
      <c r="A9" s="45" t="s">
        <v>527</v>
      </c>
      <c r="B9" s="359">
        <v>0</v>
      </c>
      <c r="C9" s="359">
        <v>0</v>
      </c>
      <c r="D9" s="359">
        <v>1043</v>
      </c>
      <c r="E9" s="359">
        <v>0</v>
      </c>
      <c r="F9" s="252">
        <f t="shared" si="0"/>
        <v>1043</v>
      </c>
      <c r="G9" s="392" t="s">
        <v>546</v>
      </c>
    </row>
    <row r="10" spans="1:7" s="1" customFormat="1" ht="30.75" thickBot="1">
      <c r="A10" s="40" t="s">
        <v>528</v>
      </c>
      <c r="B10" s="360">
        <v>0</v>
      </c>
      <c r="C10" s="360">
        <v>0</v>
      </c>
      <c r="D10" s="360">
        <v>165</v>
      </c>
      <c r="E10" s="360">
        <v>0</v>
      </c>
      <c r="F10" s="253">
        <f t="shared" si="0"/>
        <v>165</v>
      </c>
      <c r="G10" s="393" t="s">
        <v>547</v>
      </c>
    </row>
    <row r="11" spans="1:7" s="1" customFormat="1" ht="15.75" thickBot="1">
      <c r="A11" s="45" t="s">
        <v>529</v>
      </c>
      <c r="B11" s="359">
        <v>0</v>
      </c>
      <c r="C11" s="359">
        <v>0</v>
      </c>
      <c r="D11" s="359">
        <v>215</v>
      </c>
      <c r="E11" s="359">
        <v>0</v>
      </c>
      <c r="F11" s="252">
        <f t="shared" si="0"/>
        <v>215</v>
      </c>
      <c r="G11" s="392" t="s">
        <v>429</v>
      </c>
    </row>
    <row r="12" spans="1:7" s="1" customFormat="1" ht="30.75" thickBot="1">
      <c r="A12" s="40" t="s">
        <v>530</v>
      </c>
      <c r="B12" s="360">
        <v>0</v>
      </c>
      <c r="C12" s="360">
        <v>0</v>
      </c>
      <c r="D12" s="360">
        <v>727</v>
      </c>
      <c r="E12" s="360">
        <v>0</v>
      </c>
      <c r="F12" s="253">
        <f t="shared" si="0"/>
        <v>727</v>
      </c>
      <c r="G12" s="393" t="s">
        <v>548</v>
      </c>
    </row>
    <row r="13" spans="1:7" s="1" customFormat="1" ht="15.75" thickBot="1">
      <c r="A13" s="45" t="s">
        <v>531</v>
      </c>
      <c r="B13" s="359">
        <v>0</v>
      </c>
      <c r="C13" s="359">
        <v>0</v>
      </c>
      <c r="D13" s="359">
        <v>1303</v>
      </c>
      <c r="E13" s="359">
        <v>0</v>
      </c>
      <c r="F13" s="252">
        <f t="shared" si="0"/>
        <v>1303</v>
      </c>
      <c r="G13" s="392" t="s">
        <v>549</v>
      </c>
    </row>
    <row r="14" spans="1:7" s="1" customFormat="1" ht="15.75" thickBot="1">
      <c r="A14" s="40" t="s">
        <v>532</v>
      </c>
      <c r="B14" s="360">
        <v>32</v>
      </c>
      <c r="C14" s="360">
        <v>0</v>
      </c>
      <c r="D14" s="360">
        <v>984</v>
      </c>
      <c r="E14" s="360">
        <v>0</v>
      </c>
      <c r="F14" s="253">
        <f t="shared" si="0"/>
        <v>1016</v>
      </c>
      <c r="G14" s="393" t="s">
        <v>550</v>
      </c>
    </row>
    <row r="15" spans="1:7" s="1" customFormat="1" ht="15.75" thickBot="1">
      <c r="A15" s="45" t="s">
        <v>533</v>
      </c>
      <c r="B15" s="359">
        <v>0</v>
      </c>
      <c r="C15" s="359">
        <v>0</v>
      </c>
      <c r="D15" s="359">
        <v>1308</v>
      </c>
      <c r="E15" s="359">
        <v>0</v>
      </c>
      <c r="F15" s="252">
        <f t="shared" si="0"/>
        <v>1308</v>
      </c>
      <c r="G15" s="392" t="s">
        <v>551</v>
      </c>
    </row>
    <row r="16" spans="1:7" s="1" customFormat="1" ht="15.75" thickBot="1">
      <c r="A16" s="40" t="s">
        <v>534</v>
      </c>
      <c r="B16" s="360">
        <v>0</v>
      </c>
      <c r="C16" s="360">
        <v>0</v>
      </c>
      <c r="D16" s="360">
        <v>2227</v>
      </c>
      <c r="E16" s="360">
        <v>0</v>
      </c>
      <c r="F16" s="253">
        <f t="shared" si="0"/>
        <v>2227</v>
      </c>
      <c r="G16" s="393" t="s">
        <v>552</v>
      </c>
    </row>
    <row r="17" spans="1:7" s="1" customFormat="1" ht="15.75" thickBot="1">
      <c r="A17" s="45" t="s">
        <v>535</v>
      </c>
      <c r="B17" s="359">
        <v>0</v>
      </c>
      <c r="C17" s="359">
        <v>0</v>
      </c>
      <c r="D17" s="359">
        <v>374</v>
      </c>
      <c r="E17" s="359">
        <v>0</v>
      </c>
      <c r="F17" s="252">
        <f t="shared" si="0"/>
        <v>374</v>
      </c>
      <c r="G17" s="392" t="s">
        <v>553</v>
      </c>
    </row>
    <row r="18" spans="1:7" s="1" customFormat="1" ht="15.75" thickBot="1">
      <c r="A18" s="40" t="s">
        <v>536</v>
      </c>
      <c r="B18" s="360">
        <v>48</v>
      </c>
      <c r="C18" s="360">
        <v>0</v>
      </c>
      <c r="D18" s="360">
        <v>136</v>
      </c>
      <c r="E18" s="360">
        <v>0</v>
      </c>
      <c r="F18" s="253">
        <f t="shared" si="0"/>
        <v>184</v>
      </c>
      <c r="G18" s="393" t="s">
        <v>554</v>
      </c>
    </row>
    <row r="19" spans="1:7" s="1" customFormat="1" ht="15.75" thickBot="1">
      <c r="A19" s="45" t="s">
        <v>537</v>
      </c>
      <c r="B19" s="359">
        <v>18</v>
      </c>
      <c r="C19" s="359">
        <v>0</v>
      </c>
      <c r="D19" s="359">
        <v>722</v>
      </c>
      <c r="E19" s="359">
        <v>0</v>
      </c>
      <c r="F19" s="252">
        <f t="shared" si="0"/>
        <v>740</v>
      </c>
      <c r="G19" s="392" t="s">
        <v>555</v>
      </c>
    </row>
    <row r="20" spans="1:7" s="1" customFormat="1" ht="26.25" thickBot="1">
      <c r="A20" s="40" t="s">
        <v>538</v>
      </c>
      <c r="B20" s="360">
        <v>0</v>
      </c>
      <c r="C20" s="360">
        <v>0</v>
      </c>
      <c r="D20" s="360">
        <v>17360</v>
      </c>
      <c r="E20" s="360">
        <v>0</v>
      </c>
      <c r="F20" s="253">
        <f t="shared" si="0"/>
        <v>17360</v>
      </c>
      <c r="G20" s="393" t="s">
        <v>556</v>
      </c>
    </row>
    <row r="21" spans="1:7" s="1" customFormat="1" ht="15.75" thickBot="1">
      <c r="A21" s="45" t="s">
        <v>47</v>
      </c>
      <c r="B21" s="359">
        <v>0</v>
      </c>
      <c r="C21" s="359">
        <v>0</v>
      </c>
      <c r="D21" s="359">
        <v>10867</v>
      </c>
      <c r="E21" s="359">
        <v>0</v>
      </c>
      <c r="F21" s="252">
        <f t="shared" si="0"/>
        <v>10867</v>
      </c>
      <c r="G21" s="392" t="s">
        <v>430</v>
      </c>
    </row>
    <row r="22" spans="1:7" s="1" customFormat="1" ht="15.75" thickBot="1">
      <c r="A22" s="40" t="s">
        <v>539</v>
      </c>
      <c r="B22" s="360">
        <v>33</v>
      </c>
      <c r="C22" s="360">
        <v>0</v>
      </c>
      <c r="D22" s="360">
        <v>4900</v>
      </c>
      <c r="E22" s="360">
        <v>0</v>
      </c>
      <c r="F22" s="253">
        <f t="shared" si="0"/>
        <v>4933</v>
      </c>
      <c r="G22" s="393" t="s">
        <v>557</v>
      </c>
    </row>
    <row r="23" spans="1:7" s="1" customFormat="1" ht="15.75" thickBot="1">
      <c r="A23" s="45" t="s">
        <v>540</v>
      </c>
      <c r="B23" s="359">
        <v>0</v>
      </c>
      <c r="C23" s="359">
        <v>0</v>
      </c>
      <c r="D23" s="359">
        <v>852</v>
      </c>
      <c r="E23" s="359">
        <v>0</v>
      </c>
      <c r="F23" s="252">
        <f t="shared" si="0"/>
        <v>852</v>
      </c>
      <c r="G23" s="392" t="s">
        <v>558</v>
      </c>
    </row>
    <row r="24" spans="1:7" s="1" customFormat="1" ht="15.75" thickBot="1">
      <c r="A24" s="40" t="s">
        <v>541</v>
      </c>
      <c r="B24" s="360">
        <v>16</v>
      </c>
      <c r="C24" s="360">
        <v>0</v>
      </c>
      <c r="D24" s="360">
        <v>16</v>
      </c>
      <c r="E24" s="360">
        <v>0</v>
      </c>
      <c r="F24" s="253">
        <f t="shared" si="0"/>
        <v>32</v>
      </c>
      <c r="G24" s="393" t="s">
        <v>559</v>
      </c>
    </row>
    <row r="25" spans="1:7" s="1" customFormat="1" ht="30">
      <c r="A25" s="323" t="s">
        <v>543</v>
      </c>
      <c r="B25" s="402">
        <v>0</v>
      </c>
      <c r="C25" s="402">
        <v>0</v>
      </c>
      <c r="D25" s="402">
        <v>98</v>
      </c>
      <c r="E25" s="402">
        <v>0</v>
      </c>
      <c r="F25" s="363">
        <f t="shared" si="0"/>
        <v>98</v>
      </c>
      <c r="G25" s="394" t="s">
        <v>561</v>
      </c>
    </row>
    <row r="26" spans="1:7" s="1" customFormat="1" ht="19.5" customHeight="1">
      <c r="A26" s="802" t="s">
        <v>474</v>
      </c>
      <c r="B26" s="803">
        <f>SUM(B7:B25)</f>
        <v>147</v>
      </c>
      <c r="C26" s="803">
        <f>SUM(C7:C25)</f>
        <v>0</v>
      </c>
      <c r="D26" s="803">
        <f>SUM(D7:D25)</f>
        <v>45044</v>
      </c>
      <c r="E26" s="803">
        <f>SUM(E7:E25)</f>
        <v>0</v>
      </c>
      <c r="F26" s="804">
        <f>SUM(F7:F25)</f>
        <v>45191</v>
      </c>
      <c r="G26" s="805" t="s">
        <v>475</v>
      </c>
    </row>
    <row r="27" spans="1:7" ht="12.75">
      <c r="A27" s="338" t="s">
        <v>454</v>
      </c>
      <c r="G27" s="337" t="s">
        <v>395</v>
      </c>
    </row>
    <row r="33" spans="2:6" ht="24.95" customHeight="1">
      <c r="B33" s="353"/>
      <c r="C33" s="353"/>
      <c r="D33" s="353"/>
      <c r="E33" s="353"/>
      <c r="F33" s="353"/>
    </row>
    <row r="34" spans="2:6" ht="24.95" customHeight="1">
      <c r="B34" s="353"/>
      <c r="C34" s="353"/>
      <c r="D34" s="353"/>
      <c r="E34" s="353"/>
      <c r="F34" s="353"/>
    </row>
    <row r="35" spans="2:6" ht="24.95" customHeight="1">
      <c r="B35" s="353"/>
      <c r="C35" s="353"/>
      <c r="D35" s="353"/>
      <c r="E35" s="353"/>
      <c r="F35" s="353"/>
    </row>
    <row r="36" spans="2:6" ht="24.95" customHeight="1">
      <c r="B36" s="353"/>
      <c r="C36" s="353"/>
      <c r="D36" s="353"/>
      <c r="E36" s="353"/>
      <c r="F36" s="353"/>
    </row>
  </sheetData>
  <mergeCells count="5">
    <mergeCell ref="A1:G1"/>
    <mergeCell ref="A3:G3"/>
    <mergeCell ref="A5:A6"/>
    <mergeCell ref="G5:G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rightToLeft="1" view="pageBreakPreview" zoomScale="60" zoomScaleNormal="100" workbookViewId="0">
      <selection activeCell="J7" sqref="J7:J26"/>
    </sheetView>
  </sheetViews>
  <sheetFormatPr defaultColWidth="11.42578125" defaultRowHeight="24.95" customHeight="1"/>
  <cols>
    <col min="1" max="1" width="36.42578125" style="337" customWidth="1"/>
    <col min="2" max="11" width="12.7109375" style="337" customWidth="1"/>
    <col min="12" max="12" width="37.85546875" style="337" customWidth="1"/>
    <col min="13" max="16384" width="11.42578125" style="337"/>
  </cols>
  <sheetData>
    <row r="1" spans="1:12" s="352" customFormat="1" ht="23.25">
      <c r="A1" s="1112" t="s">
        <v>1023</v>
      </c>
      <c r="B1" s="1112"/>
      <c r="C1" s="1112"/>
      <c r="D1" s="1112"/>
      <c r="E1" s="1112"/>
      <c r="F1" s="1112"/>
      <c r="G1" s="1112"/>
      <c r="H1" s="1112"/>
      <c r="I1" s="1112"/>
      <c r="J1" s="1112"/>
      <c r="K1" s="1112"/>
      <c r="L1" s="1112"/>
    </row>
    <row r="2" spans="1:12" s="352" customFormat="1" ht="20.25">
      <c r="A2" s="1113" t="s">
        <v>1141</v>
      </c>
      <c r="B2" s="1113"/>
      <c r="C2" s="1113"/>
      <c r="D2" s="1113"/>
      <c r="E2" s="1113"/>
      <c r="F2" s="1113"/>
      <c r="G2" s="1113"/>
      <c r="H2" s="1113"/>
      <c r="I2" s="1113"/>
      <c r="J2" s="1113"/>
      <c r="K2" s="1113"/>
      <c r="L2" s="1113"/>
    </row>
    <row r="3" spans="1:12" s="352" customFormat="1" ht="20.25">
      <c r="A3" s="1113">
        <v>2021</v>
      </c>
      <c r="B3" s="1113"/>
      <c r="C3" s="1113"/>
      <c r="D3" s="1113"/>
      <c r="E3" s="1113"/>
      <c r="F3" s="1113"/>
      <c r="G3" s="1113"/>
      <c r="H3" s="1113"/>
      <c r="I3" s="1113"/>
      <c r="J3" s="1113"/>
      <c r="K3" s="1113"/>
      <c r="L3" s="1113"/>
    </row>
    <row r="4" spans="1:12" s="748" customFormat="1" ht="21" customHeight="1">
      <c r="A4" s="745" t="s">
        <v>261</v>
      </c>
      <c r="B4" s="746"/>
      <c r="C4" s="746"/>
      <c r="D4" s="746"/>
      <c r="E4" s="746"/>
      <c r="F4" s="746"/>
      <c r="G4" s="746"/>
      <c r="H4" s="746"/>
      <c r="I4" s="746"/>
      <c r="J4" s="746"/>
      <c r="K4" s="746"/>
      <c r="L4" s="747" t="s">
        <v>262</v>
      </c>
    </row>
    <row r="5" spans="1:12" s="350" customFormat="1" ht="94.5">
      <c r="A5" s="1122" t="s">
        <v>72</v>
      </c>
      <c r="B5" s="447" t="s">
        <v>1154</v>
      </c>
      <c r="C5" s="447" t="s">
        <v>28</v>
      </c>
      <c r="D5" s="447" t="s">
        <v>30</v>
      </c>
      <c r="E5" s="447" t="s">
        <v>32</v>
      </c>
      <c r="F5" s="447" t="s">
        <v>34</v>
      </c>
      <c r="G5" s="447" t="s">
        <v>1155</v>
      </c>
      <c r="H5" s="447" t="s">
        <v>1157</v>
      </c>
      <c r="I5" s="447" t="s">
        <v>1156</v>
      </c>
      <c r="J5" s="447" t="s">
        <v>39</v>
      </c>
      <c r="K5" s="447" t="s">
        <v>474</v>
      </c>
      <c r="L5" s="1124" t="s">
        <v>1337</v>
      </c>
    </row>
    <row r="6" spans="1:12" s="349" customFormat="1" ht="63.75" customHeight="1">
      <c r="A6" s="1123"/>
      <c r="B6" s="448" t="s">
        <v>23</v>
      </c>
      <c r="C6" s="448" t="s">
        <v>27</v>
      </c>
      <c r="D6" s="448" t="s">
        <v>29</v>
      </c>
      <c r="E6" s="448" t="s">
        <v>31</v>
      </c>
      <c r="F6" s="448" t="s">
        <v>33</v>
      </c>
      <c r="G6" s="448" t="s">
        <v>35</v>
      </c>
      <c r="H6" s="448" t="s">
        <v>36</v>
      </c>
      <c r="I6" s="448" t="s">
        <v>37</v>
      </c>
      <c r="J6" s="448" t="s">
        <v>38</v>
      </c>
      <c r="K6" s="449" t="s">
        <v>475</v>
      </c>
      <c r="L6" s="1125"/>
    </row>
    <row r="7" spans="1:12" s="1" customFormat="1" ht="15.75" thickBot="1">
      <c r="A7" s="45" t="s">
        <v>680</v>
      </c>
      <c r="B7" s="345">
        <v>16</v>
      </c>
      <c r="C7" s="345">
        <v>17</v>
      </c>
      <c r="D7" s="345">
        <v>0</v>
      </c>
      <c r="E7" s="345">
        <v>0</v>
      </c>
      <c r="F7" s="345">
        <v>0</v>
      </c>
      <c r="G7" s="345">
        <v>0</v>
      </c>
      <c r="H7" s="345">
        <v>0</v>
      </c>
      <c r="I7" s="345">
        <v>0</v>
      </c>
      <c r="J7" s="345">
        <v>0</v>
      </c>
      <c r="K7" s="344">
        <f t="shared" ref="K7:K26" si="0">SUM(B7:J7)</f>
        <v>33</v>
      </c>
      <c r="L7" s="343" t="s">
        <v>544</v>
      </c>
    </row>
    <row r="8" spans="1:12" s="1" customFormat="1" ht="15.75" thickBot="1">
      <c r="A8" s="40" t="s">
        <v>525</v>
      </c>
      <c r="B8" s="348">
        <v>1138</v>
      </c>
      <c r="C8" s="348">
        <v>2749</v>
      </c>
      <c r="D8" s="348">
        <v>726</v>
      </c>
      <c r="E8" s="348">
        <v>382</v>
      </c>
      <c r="F8" s="348">
        <v>97</v>
      </c>
      <c r="G8" s="348">
        <v>0</v>
      </c>
      <c r="H8" s="348">
        <v>231</v>
      </c>
      <c r="I8" s="348">
        <v>376</v>
      </c>
      <c r="J8" s="348">
        <v>178</v>
      </c>
      <c r="K8" s="347">
        <f t="shared" si="0"/>
        <v>5877</v>
      </c>
      <c r="L8" s="346" t="s">
        <v>545</v>
      </c>
    </row>
    <row r="9" spans="1:12" s="1" customFormat="1" ht="15.75" thickBot="1">
      <c r="A9" s="45" t="s">
        <v>526</v>
      </c>
      <c r="B9" s="345">
        <v>502</v>
      </c>
      <c r="C9" s="345">
        <v>478</v>
      </c>
      <c r="D9" s="345">
        <v>233</v>
      </c>
      <c r="E9" s="345">
        <v>524</v>
      </c>
      <c r="F9" s="345">
        <v>32</v>
      </c>
      <c r="G9" s="345">
        <v>0</v>
      </c>
      <c r="H9" s="345">
        <v>49</v>
      </c>
      <c r="I9" s="345">
        <v>34</v>
      </c>
      <c r="J9" s="345">
        <v>16</v>
      </c>
      <c r="K9" s="344">
        <f t="shared" si="0"/>
        <v>1868</v>
      </c>
      <c r="L9" s="343" t="s">
        <v>428</v>
      </c>
    </row>
    <row r="10" spans="1:12" s="1" customFormat="1" ht="30.75" thickBot="1">
      <c r="A10" s="40" t="s">
        <v>527</v>
      </c>
      <c r="B10" s="348">
        <v>195</v>
      </c>
      <c r="C10" s="348">
        <v>807</v>
      </c>
      <c r="D10" s="348">
        <v>685</v>
      </c>
      <c r="E10" s="348">
        <v>443</v>
      </c>
      <c r="F10" s="348">
        <v>34</v>
      </c>
      <c r="G10" s="348">
        <v>0</v>
      </c>
      <c r="H10" s="348">
        <v>66</v>
      </c>
      <c r="I10" s="348">
        <v>17</v>
      </c>
      <c r="J10" s="348">
        <v>82</v>
      </c>
      <c r="K10" s="347">
        <f t="shared" si="0"/>
        <v>2329</v>
      </c>
      <c r="L10" s="346" t="s">
        <v>546</v>
      </c>
    </row>
    <row r="11" spans="1:12" s="1" customFormat="1" ht="39" thickBot="1">
      <c r="A11" s="45" t="s">
        <v>528</v>
      </c>
      <c r="B11" s="345">
        <v>32</v>
      </c>
      <c r="C11" s="345">
        <v>259</v>
      </c>
      <c r="D11" s="345">
        <v>80</v>
      </c>
      <c r="E11" s="345">
        <v>244</v>
      </c>
      <c r="F11" s="345">
        <v>0</v>
      </c>
      <c r="G11" s="345">
        <v>0</v>
      </c>
      <c r="H11" s="345">
        <v>0</v>
      </c>
      <c r="I11" s="345">
        <v>0</v>
      </c>
      <c r="J11" s="345">
        <v>0</v>
      </c>
      <c r="K11" s="344">
        <f t="shared" si="0"/>
        <v>615</v>
      </c>
      <c r="L11" s="343" t="s">
        <v>682</v>
      </c>
    </row>
    <row r="12" spans="1:12" s="1" customFormat="1" ht="15.75" thickBot="1">
      <c r="A12" s="40" t="s">
        <v>529</v>
      </c>
      <c r="B12" s="348">
        <v>676</v>
      </c>
      <c r="C12" s="348">
        <v>414</v>
      </c>
      <c r="D12" s="348">
        <v>164</v>
      </c>
      <c r="E12" s="348">
        <v>291</v>
      </c>
      <c r="F12" s="348">
        <v>0</v>
      </c>
      <c r="G12" s="348">
        <v>0</v>
      </c>
      <c r="H12" s="348">
        <v>0</v>
      </c>
      <c r="I12" s="348">
        <v>16</v>
      </c>
      <c r="J12" s="348">
        <v>0</v>
      </c>
      <c r="K12" s="347">
        <f t="shared" si="0"/>
        <v>1561</v>
      </c>
      <c r="L12" s="346" t="s">
        <v>429</v>
      </c>
    </row>
    <row r="13" spans="1:12" s="1" customFormat="1" ht="45.75" thickBot="1">
      <c r="A13" s="45" t="s">
        <v>681</v>
      </c>
      <c r="B13" s="345">
        <v>326</v>
      </c>
      <c r="C13" s="345">
        <v>526</v>
      </c>
      <c r="D13" s="345">
        <v>161</v>
      </c>
      <c r="E13" s="345">
        <v>513</v>
      </c>
      <c r="F13" s="345">
        <v>49</v>
      </c>
      <c r="G13" s="345">
        <v>0</v>
      </c>
      <c r="H13" s="345">
        <v>33</v>
      </c>
      <c r="I13" s="345">
        <v>0</v>
      </c>
      <c r="J13" s="345">
        <v>0</v>
      </c>
      <c r="K13" s="344">
        <f t="shared" si="0"/>
        <v>1608</v>
      </c>
      <c r="L13" s="343" t="s">
        <v>548</v>
      </c>
    </row>
    <row r="14" spans="1:12" s="1" customFormat="1" ht="15.75" thickBot="1">
      <c r="A14" s="40" t="s">
        <v>531</v>
      </c>
      <c r="B14" s="348">
        <v>443</v>
      </c>
      <c r="C14" s="348">
        <v>708</v>
      </c>
      <c r="D14" s="348">
        <v>895</v>
      </c>
      <c r="E14" s="348">
        <v>300</v>
      </c>
      <c r="F14" s="348">
        <v>82</v>
      </c>
      <c r="G14" s="348">
        <v>0</v>
      </c>
      <c r="H14" s="348">
        <v>0</v>
      </c>
      <c r="I14" s="348">
        <v>0</v>
      </c>
      <c r="J14" s="348">
        <v>17</v>
      </c>
      <c r="K14" s="347">
        <f t="shared" si="0"/>
        <v>2445</v>
      </c>
      <c r="L14" s="346" t="s">
        <v>549</v>
      </c>
    </row>
    <row r="15" spans="1:12" s="1" customFormat="1" ht="26.25" thickBot="1">
      <c r="A15" s="45" t="s">
        <v>532</v>
      </c>
      <c r="B15" s="345">
        <v>177</v>
      </c>
      <c r="C15" s="345">
        <v>539</v>
      </c>
      <c r="D15" s="345">
        <v>403</v>
      </c>
      <c r="E15" s="345">
        <v>688</v>
      </c>
      <c r="F15" s="345">
        <v>80</v>
      </c>
      <c r="G15" s="345">
        <v>0</v>
      </c>
      <c r="H15" s="345">
        <v>0</v>
      </c>
      <c r="I15" s="345">
        <v>16</v>
      </c>
      <c r="J15" s="345">
        <v>0</v>
      </c>
      <c r="K15" s="344">
        <f t="shared" si="0"/>
        <v>1903</v>
      </c>
      <c r="L15" s="343" t="s">
        <v>550</v>
      </c>
    </row>
    <row r="16" spans="1:12" s="1" customFormat="1" ht="15.75" thickBot="1">
      <c r="A16" s="40" t="s">
        <v>533</v>
      </c>
      <c r="B16" s="348">
        <v>344</v>
      </c>
      <c r="C16" s="348">
        <v>1302</v>
      </c>
      <c r="D16" s="348">
        <v>1027</v>
      </c>
      <c r="E16" s="348">
        <v>721</v>
      </c>
      <c r="F16" s="348">
        <v>32</v>
      </c>
      <c r="G16" s="348">
        <v>0</v>
      </c>
      <c r="H16" s="348">
        <v>0</v>
      </c>
      <c r="I16" s="348">
        <v>0</v>
      </c>
      <c r="J16" s="348">
        <v>0</v>
      </c>
      <c r="K16" s="347">
        <f t="shared" si="0"/>
        <v>3426</v>
      </c>
      <c r="L16" s="346" t="s">
        <v>551</v>
      </c>
    </row>
    <row r="17" spans="1:12" s="1" customFormat="1" ht="15.75" thickBot="1">
      <c r="A17" s="45" t="s">
        <v>534</v>
      </c>
      <c r="B17" s="345">
        <v>674</v>
      </c>
      <c r="C17" s="345">
        <v>1771</v>
      </c>
      <c r="D17" s="345">
        <v>377</v>
      </c>
      <c r="E17" s="345">
        <v>1323</v>
      </c>
      <c r="F17" s="345">
        <v>0</v>
      </c>
      <c r="G17" s="345">
        <v>0</v>
      </c>
      <c r="H17" s="345">
        <v>0</v>
      </c>
      <c r="I17" s="345">
        <v>17</v>
      </c>
      <c r="J17" s="345">
        <v>64</v>
      </c>
      <c r="K17" s="344">
        <f t="shared" si="0"/>
        <v>4226</v>
      </c>
      <c r="L17" s="343" t="s">
        <v>552</v>
      </c>
    </row>
    <row r="18" spans="1:12" s="1" customFormat="1" ht="15.75" thickBot="1">
      <c r="A18" s="40" t="s">
        <v>535</v>
      </c>
      <c r="B18" s="348">
        <v>246</v>
      </c>
      <c r="C18" s="348">
        <v>296</v>
      </c>
      <c r="D18" s="348">
        <v>97</v>
      </c>
      <c r="E18" s="348">
        <v>276</v>
      </c>
      <c r="F18" s="348">
        <v>17</v>
      </c>
      <c r="G18" s="348">
        <v>0</v>
      </c>
      <c r="H18" s="348">
        <v>0</v>
      </c>
      <c r="I18" s="348">
        <v>16</v>
      </c>
      <c r="J18" s="348">
        <v>0</v>
      </c>
      <c r="K18" s="347">
        <f t="shared" si="0"/>
        <v>948</v>
      </c>
      <c r="L18" s="346" t="s">
        <v>553</v>
      </c>
    </row>
    <row r="19" spans="1:12" s="1" customFormat="1" ht="26.25" thickBot="1">
      <c r="A19" s="45" t="s">
        <v>536</v>
      </c>
      <c r="B19" s="345">
        <v>147</v>
      </c>
      <c r="C19" s="345">
        <v>232</v>
      </c>
      <c r="D19" s="345">
        <v>67</v>
      </c>
      <c r="E19" s="345">
        <v>150</v>
      </c>
      <c r="F19" s="345">
        <v>0</v>
      </c>
      <c r="G19" s="345">
        <v>0</v>
      </c>
      <c r="H19" s="345">
        <v>16</v>
      </c>
      <c r="I19" s="345">
        <v>0</v>
      </c>
      <c r="J19" s="345">
        <v>0</v>
      </c>
      <c r="K19" s="344">
        <f t="shared" si="0"/>
        <v>612</v>
      </c>
      <c r="L19" s="343" t="s">
        <v>554</v>
      </c>
    </row>
    <row r="20" spans="1:12" s="1" customFormat="1" ht="26.25" thickBot="1">
      <c r="A20" s="40" t="s">
        <v>537</v>
      </c>
      <c r="B20" s="348">
        <v>132</v>
      </c>
      <c r="C20" s="348">
        <v>596</v>
      </c>
      <c r="D20" s="348">
        <v>418</v>
      </c>
      <c r="E20" s="348">
        <v>311</v>
      </c>
      <c r="F20" s="348">
        <v>16</v>
      </c>
      <c r="G20" s="348">
        <v>0</v>
      </c>
      <c r="H20" s="348">
        <v>0</v>
      </c>
      <c r="I20" s="348">
        <v>16</v>
      </c>
      <c r="J20" s="348">
        <v>17</v>
      </c>
      <c r="K20" s="347">
        <f t="shared" si="0"/>
        <v>1506</v>
      </c>
      <c r="L20" s="346" t="s">
        <v>555</v>
      </c>
    </row>
    <row r="21" spans="1:12" s="1" customFormat="1" ht="30.75" thickBot="1">
      <c r="A21" s="45" t="s">
        <v>538</v>
      </c>
      <c r="B21" s="345">
        <v>4902</v>
      </c>
      <c r="C21" s="345">
        <v>16150</v>
      </c>
      <c r="D21" s="345">
        <v>12263</v>
      </c>
      <c r="E21" s="345">
        <v>24105</v>
      </c>
      <c r="F21" s="345">
        <v>2377</v>
      </c>
      <c r="G21" s="345">
        <v>0</v>
      </c>
      <c r="H21" s="345">
        <v>2004</v>
      </c>
      <c r="I21" s="345">
        <v>996</v>
      </c>
      <c r="J21" s="345">
        <v>535</v>
      </c>
      <c r="K21" s="344">
        <f t="shared" si="0"/>
        <v>63332</v>
      </c>
      <c r="L21" s="343" t="s">
        <v>556</v>
      </c>
    </row>
    <row r="22" spans="1:12" s="1" customFormat="1" ht="15.75" thickBot="1">
      <c r="A22" s="40" t="s">
        <v>47</v>
      </c>
      <c r="B22" s="348">
        <v>1137</v>
      </c>
      <c r="C22" s="348">
        <v>7826</v>
      </c>
      <c r="D22" s="348">
        <v>1097</v>
      </c>
      <c r="E22" s="348">
        <v>2598</v>
      </c>
      <c r="F22" s="348">
        <v>445</v>
      </c>
      <c r="G22" s="348">
        <v>0</v>
      </c>
      <c r="H22" s="348">
        <v>32</v>
      </c>
      <c r="I22" s="348">
        <v>0</v>
      </c>
      <c r="J22" s="348">
        <v>147</v>
      </c>
      <c r="K22" s="347">
        <f t="shared" si="0"/>
        <v>13282</v>
      </c>
      <c r="L22" s="346" t="s">
        <v>430</v>
      </c>
    </row>
    <row r="23" spans="1:12" s="1" customFormat="1" ht="30.75" thickBot="1">
      <c r="A23" s="45" t="s">
        <v>539</v>
      </c>
      <c r="B23" s="345">
        <v>948</v>
      </c>
      <c r="C23" s="345">
        <v>2900</v>
      </c>
      <c r="D23" s="345">
        <v>753</v>
      </c>
      <c r="E23" s="345">
        <v>2434</v>
      </c>
      <c r="F23" s="345">
        <v>118</v>
      </c>
      <c r="G23" s="345">
        <v>0</v>
      </c>
      <c r="H23" s="345">
        <v>68</v>
      </c>
      <c r="I23" s="345">
        <v>114</v>
      </c>
      <c r="J23" s="345">
        <v>493</v>
      </c>
      <c r="K23" s="344">
        <f t="shared" si="0"/>
        <v>7828</v>
      </c>
      <c r="L23" s="343" t="s">
        <v>557</v>
      </c>
    </row>
    <row r="24" spans="1:12" s="30" customFormat="1" ht="15.75" thickBot="1">
      <c r="A24" s="40" t="s">
        <v>540</v>
      </c>
      <c r="B24" s="348">
        <v>314</v>
      </c>
      <c r="C24" s="348">
        <v>689</v>
      </c>
      <c r="D24" s="348">
        <v>248</v>
      </c>
      <c r="E24" s="348">
        <v>379</v>
      </c>
      <c r="F24" s="348">
        <v>50</v>
      </c>
      <c r="G24" s="348">
        <v>0</v>
      </c>
      <c r="H24" s="348">
        <v>0</v>
      </c>
      <c r="I24" s="348">
        <v>0</v>
      </c>
      <c r="J24" s="348">
        <v>0</v>
      </c>
      <c r="K24" s="347">
        <f t="shared" si="0"/>
        <v>1680</v>
      </c>
      <c r="L24" s="346" t="s">
        <v>558</v>
      </c>
    </row>
    <row r="25" spans="1:12" s="30" customFormat="1" ht="15.75" thickBot="1">
      <c r="A25" s="45" t="s">
        <v>541</v>
      </c>
      <c r="B25" s="345">
        <v>49</v>
      </c>
      <c r="C25" s="345">
        <v>34</v>
      </c>
      <c r="D25" s="345">
        <v>49</v>
      </c>
      <c r="E25" s="345">
        <v>16</v>
      </c>
      <c r="F25" s="345">
        <v>0</v>
      </c>
      <c r="G25" s="345">
        <v>0</v>
      </c>
      <c r="H25" s="345">
        <v>0</v>
      </c>
      <c r="I25" s="345">
        <v>0</v>
      </c>
      <c r="J25" s="345">
        <v>16</v>
      </c>
      <c r="K25" s="344">
        <f t="shared" si="0"/>
        <v>164</v>
      </c>
      <c r="L25" s="343" t="s">
        <v>559</v>
      </c>
    </row>
    <row r="26" spans="1:12" s="30" customFormat="1" ht="30">
      <c r="A26" s="49" t="s">
        <v>543</v>
      </c>
      <c r="B26" s="342">
        <v>48</v>
      </c>
      <c r="C26" s="342">
        <v>83</v>
      </c>
      <c r="D26" s="342">
        <v>0</v>
      </c>
      <c r="E26" s="342">
        <v>131</v>
      </c>
      <c r="F26" s="342">
        <v>0</v>
      </c>
      <c r="G26" s="342">
        <v>0</v>
      </c>
      <c r="H26" s="342">
        <v>0</v>
      </c>
      <c r="I26" s="342">
        <v>0</v>
      </c>
      <c r="J26" s="342">
        <v>0</v>
      </c>
      <c r="K26" s="341">
        <f t="shared" si="0"/>
        <v>262</v>
      </c>
      <c r="L26" s="340" t="s">
        <v>561</v>
      </c>
    </row>
    <row r="27" spans="1:12" s="6" customFormat="1" ht="19.5" customHeight="1">
      <c r="A27" s="101" t="s">
        <v>474</v>
      </c>
      <c r="B27" s="356">
        <f t="shared" ref="B27:K27" si="1">SUM(B7:B26)</f>
        <v>12446</v>
      </c>
      <c r="C27" s="356">
        <f t="shared" si="1"/>
        <v>38376</v>
      </c>
      <c r="D27" s="356">
        <f t="shared" si="1"/>
        <v>19743</v>
      </c>
      <c r="E27" s="356">
        <f t="shared" si="1"/>
        <v>35829</v>
      </c>
      <c r="F27" s="356">
        <f t="shared" si="1"/>
        <v>3429</v>
      </c>
      <c r="G27" s="453">
        <f t="shared" si="1"/>
        <v>0</v>
      </c>
      <c r="H27" s="356">
        <f t="shared" si="1"/>
        <v>2499</v>
      </c>
      <c r="I27" s="356">
        <f t="shared" si="1"/>
        <v>1618</v>
      </c>
      <c r="J27" s="356">
        <f t="shared" si="1"/>
        <v>1565</v>
      </c>
      <c r="K27" s="356">
        <f t="shared" si="1"/>
        <v>115505</v>
      </c>
      <c r="L27" s="357" t="s">
        <v>475</v>
      </c>
    </row>
    <row r="28" spans="1:12" ht="18.75" customHeight="1">
      <c r="A28" s="338" t="s">
        <v>71</v>
      </c>
      <c r="I28" s="338"/>
      <c r="L28" s="337" t="s">
        <v>395</v>
      </c>
    </row>
    <row r="34" spans="2:11" ht="24.95" customHeight="1">
      <c r="B34" s="353"/>
      <c r="C34" s="353"/>
      <c r="D34" s="353"/>
      <c r="E34" s="353"/>
      <c r="F34" s="353"/>
      <c r="G34" s="353"/>
      <c r="H34" s="353"/>
      <c r="I34" s="353"/>
      <c r="J34" s="353"/>
      <c r="K34" s="353"/>
    </row>
    <row r="35" spans="2:11" ht="24.95" customHeight="1">
      <c r="B35" s="353"/>
      <c r="C35" s="353"/>
      <c r="D35" s="353"/>
      <c r="E35" s="353"/>
      <c r="F35" s="353"/>
      <c r="G35" s="353"/>
      <c r="H35" s="353"/>
      <c r="I35" s="353"/>
      <c r="J35" s="353"/>
      <c r="K35" s="353"/>
    </row>
    <row r="36" spans="2:11" ht="24.95" customHeight="1">
      <c r="B36" s="353"/>
      <c r="C36" s="353"/>
      <c r="D36" s="353"/>
      <c r="E36" s="353"/>
      <c r="F36" s="353"/>
      <c r="G36" s="353"/>
      <c r="H36" s="353"/>
      <c r="I36" s="353"/>
      <c r="J36" s="353"/>
      <c r="K36" s="353"/>
    </row>
    <row r="37" spans="2:11" ht="24.95" customHeight="1">
      <c r="B37" s="353"/>
      <c r="C37" s="353"/>
      <c r="D37" s="353"/>
      <c r="E37" s="353"/>
      <c r="F37" s="353"/>
      <c r="G37" s="353"/>
      <c r="H37" s="353"/>
      <c r="I37" s="353"/>
      <c r="J37" s="353"/>
      <c r="K37" s="353"/>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rightToLeft="1" view="pageBreakPreview" zoomScale="60" zoomScaleNormal="100" workbookViewId="0">
      <selection activeCell="J7" sqref="J7:J26"/>
    </sheetView>
  </sheetViews>
  <sheetFormatPr defaultColWidth="11.42578125" defaultRowHeight="24.95" customHeight="1"/>
  <cols>
    <col min="1" max="1" width="36.42578125" style="617" customWidth="1"/>
    <col min="2" max="11" width="12.7109375" style="617" customWidth="1"/>
    <col min="12" max="12" width="37.85546875" style="617" customWidth="1"/>
    <col min="13" max="16384" width="11.42578125" style="617"/>
  </cols>
  <sheetData>
    <row r="1" spans="1:12" s="634" customFormat="1" ht="23.25">
      <c r="A1" s="1126" t="s">
        <v>1024</v>
      </c>
      <c r="B1" s="1126"/>
      <c r="C1" s="1126"/>
      <c r="D1" s="1126"/>
      <c r="E1" s="1126"/>
      <c r="F1" s="1126"/>
      <c r="G1" s="1126"/>
      <c r="H1" s="1126"/>
      <c r="I1" s="1126"/>
      <c r="J1" s="1126"/>
      <c r="K1" s="1126"/>
      <c r="L1" s="1126"/>
    </row>
    <row r="2" spans="1:12" s="634" customFormat="1" ht="20.25">
      <c r="A2" s="1127" t="s">
        <v>1142</v>
      </c>
      <c r="B2" s="1127"/>
      <c r="C2" s="1127"/>
      <c r="D2" s="1127"/>
      <c r="E2" s="1127"/>
      <c r="F2" s="1127"/>
      <c r="G2" s="1127"/>
      <c r="H2" s="1127"/>
      <c r="I2" s="1127"/>
      <c r="J2" s="1127"/>
      <c r="K2" s="1127"/>
      <c r="L2" s="1127"/>
    </row>
    <row r="3" spans="1:12" s="634" customFormat="1" ht="20.25">
      <c r="A3" s="1127">
        <v>2021</v>
      </c>
      <c r="B3" s="1127"/>
      <c r="C3" s="1127"/>
      <c r="D3" s="1127"/>
      <c r="E3" s="1127"/>
      <c r="F3" s="1127"/>
      <c r="G3" s="1127"/>
      <c r="H3" s="1127"/>
      <c r="I3" s="1127"/>
      <c r="J3" s="1127"/>
      <c r="K3" s="1127"/>
      <c r="L3" s="1127"/>
    </row>
    <row r="4" spans="1:12" s="633" customFormat="1" ht="21" customHeight="1">
      <c r="A4" s="677" t="s">
        <v>263</v>
      </c>
      <c r="B4" s="678"/>
      <c r="C4" s="678"/>
      <c r="D4" s="678"/>
      <c r="E4" s="678"/>
      <c r="F4" s="678"/>
      <c r="G4" s="678"/>
      <c r="H4" s="678"/>
      <c r="I4" s="678"/>
      <c r="J4" s="678"/>
      <c r="K4" s="678"/>
      <c r="L4" s="679" t="s">
        <v>264</v>
      </c>
    </row>
    <row r="5" spans="1:12" s="632" customFormat="1" ht="94.5">
      <c r="A5" s="1128" t="s">
        <v>72</v>
      </c>
      <c r="B5" s="447" t="s">
        <v>1154</v>
      </c>
      <c r="C5" s="447" t="s">
        <v>28</v>
      </c>
      <c r="D5" s="447" t="s">
        <v>30</v>
      </c>
      <c r="E5" s="447" t="s">
        <v>32</v>
      </c>
      <c r="F5" s="447" t="s">
        <v>34</v>
      </c>
      <c r="G5" s="447" t="s">
        <v>1155</v>
      </c>
      <c r="H5" s="447" t="s">
        <v>1157</v>
      </c>
      <c r="I5" s="447" t="s">
        <v>1156</v>
      </c>
      <c r="J5" s="447" t="s">
        <v>39</v>
      </c>
      <c r="K5" s="447" t="s">
        <v>474</v>
      </c>
      <c r="L5" s="1130" t="s">
        <v>1336</v>
      </c>
    </row>
    <row r="6" spans="1:12" s="631" customFormat="1" ht="69.75" customHeight="1">
      <c r="A6" s="1129"/>
      <c r="B6" s="448" t="s">
        <v>23</v>
      </c>
      <c r="C6" s="448" t="s">
        <v>27</v>
      </c>
      <c r="D6" s="448" t="s">
        <v>29</v>
      </c>
      <c r="E6" s="448" t="s">
        <v>31</v>
      </c>
      <c r="F6" s="448" t="s">
        <v>33</v>
      </c>
      <c r="G6" s="448" t="s">
        <v>35</v>
      </c>
      <c r="H6" s="448" t="s">
        <v>36</v>
      </c>
      <c r="I6" s="448" t="s">
        <v>37</v>
      </c>
      <c r="J6" s="448" t="s">
        <v>38</v>
      </c>
      <c r="K6" s="449" t="s">
        <v>475</v>
      </c>
      <c r="L6" s="1131"/>
    </row>
    <row r="7" spans="1:12" s="1" customFormat="1" ht="15.75" thickBot="1">
      <c r="A7" s="45" t="s">
        <v>680</v>
      </c>
      <c r="B7" s="627">
        <v>16</v>
      </c>
      <c r="C7" s="627">
        <v>17</v>
      </c>
      <c r="D7" s="627">
        <v>0</v>
      </c>
      <c r="E7" s="627">
        <v>0</v>
      </c>
      <c r="F7" s="627">
        <v>0</v>
      </c>
      <c r="G7" s="627">
        <v>0</v>
      </c>
      <c r="H7" s="627">
        <v>0</v>
      </c>
      <c r="I7" s="627">
        <v>0</v>
      </c>
      <c r="J7" s="627">
        <v>0</v>
      </c>
      <c r="K7" s="626">
        <f t="shared" ref="K7:K26" si="0">SUM(B7:J7)</f>
        <v>33</v>
      </c>
      <c r="L7" s="625" t="s">
        <v>544</v>
      </c>
    </row>
    <row r="8" spans="1:12" s="1" customFormat="1" ht="15.75" thickBot="1">
      <c r="A8" s="40" t="s">
        <v>525</v>
      </c>
      <c r="B8" s="630">
        <v>1008</v>
      </c>
      <c r="C8" s="630">
        <v>1827</v>
      </c>
      <c r="D8" s="630">
        <v>461</v>
      </c>
      <c r="E8" s="630">
        <v>167</v>
      </c>
      <c r="F8" s="630">
        <v>97</v>
      </c>
      <c r="G8" s="630">
        <v>0</v>
      </c>
      <c r="H8" s="630">
        <v>231</v>
      </c>
      <c r="I8" s="630">
        <v>376</v>
      </c>
      <c r="J8" s="630">
        <v>178</v>
      </c>
      <c r="K8" s="629">
        <f t="shared" si="0"/>
        <v>4345</v>
      </c>
      <c r="L8" s="628" t="s">
        <v>545</v>
      </c>
    </row>
    <row r="9" spans="1:12" s="1" customFormat="1" ht="15.75" thickBot="1">
      <c r="A9" s="45" t="s">
        <v>526</v>
      </c>
      <c r="B9" s="627">
        <v>485</v>
      </c>
      <c r="C9" s="627">
        <v>363</v>
      </c>
      <c r="D9" s="627">
        <v>199</v>
      </c>
      <c r="E9" s="627">
        <v>475</v>
      </c>
      <c r="F9" s="627">
        <v>32</v>
      </c>
      <c r="G9" s="627">
        <v>0</v>
      </c>
      <c r="H9" s="627">
        <v>49</v>
      </c>
      <c r="I9" s="627">
        <v>34</v>
      </c>
      <c r="J9" s="627">
        <v>16</v>
      </c>
      <c r="K9" s="626">
        <f t="shared" si="0"/>
        <v>1653</v>
      </c>
      <c r="L9" s="625" t="s">
        <v>428</v>
      </c>
    </row>
    <row r="10" spans="1:12" s="1" customFormat="1" ht="30.75" thickBot="1">
      <c r="A10" s="40" t="s">
        <v>527</v>
      </c>
      <c r="B10" s="630">
        <v>99</v>
      </c>
      <c r="C10" s="630">
        <v>413</v>
      </c>
      <c r="D10" s="630">
        <v>280</v>
      </c>
      <c r="E10" s="630">
        <v>295</v>
      </c>
      <c r="F10" s="630">
        <v>34</v>
      </c>
      <c r="G10" s="630">
        <v>0</v>
      </c>
      <c r="H10" s="630">
        <v>66</v>
      </c>
      <c r="I10" s="630">
        <v>17</v>
      </c>
      <c r="J10" s="630">
        <v>82</v>
      </c>
      <c r="K10" s="629">
        <f t="shared" si="0"/>
        <v>1286</v>
      </c>
      <c r="L10" s="628" t="s">
        <v>546</v>
      </c>
    </row>
    <row r="11" spans="1:12" s="1" customFormat="1" ht="39" thickBot="1">
      <c r="A11" s="45" t="s">
        <v>528</v>
      </c>
      <c r="B11" s="627">
        <v>32</v>
      </c>
      <c r="C11" s="627">
        <v>178</v>
      </c>
      <c r="D11" s="627">
        <v>80</v>
      </c>
      <c r="E11" s="627">
        <v>160</v>
      </c>
      <c r="F11" s="627">
        <v>0</v>
      </c>
      <c r="G11" s="627">
        <v>0</v>
      </c>
      <c r="H11" s="627">
        <v>0</v>
      </c>
      <c r="I11" s="627">
        <v>0</v>
      </c>
      <c r="J11" s="627">
        <v>0</v>
      </c>
      <c r="K11" s="626">
        <f t="shared" si="0"/>
        <v>450</v>
      </c>
      <c r="L11" s="625" t="s">
        <v>682</v>
      </c>
    </row>
    <row r="12" spans="1:12" s="1" customFormat="1" ht="15.75" thickBot="1">
      <c r="A12" s="40" t="s">
        <v>529</v>
      </c>
      <c r="B12" s="630">
        <v>624</v>
      </c>
      <c r="C12" s="630">
        <v>300</v>
      </c>
      <c r="D12" s="630">
        <v>148</v>
      </c>
      <c r="E12" s="630">
        <v>258</v>
      </c>
      <c r="F12" s="630">
        <v>0</v>
      </c>
      <c r="G12" s="630">
        <v>0</v>
      </c>
      <c r="H12" s="630">
        <v>0</v>
      </c>
      <c r="I12" s="630">
        <v>16</v>
      </c>
      <c r="J12" s="630">
        <v>0</v>
      </c>
      <c r="K12" s="629">
        <f t="shared" si="0"/>
        <v>1346</v>
      </c>
      <c r="L12" s="628" t="s">
        <v>429</v>
      </c>
    </row>
    <row r="13" spans="1:12" s="1" customFormat="1" ht="45.75" thickBot="1">
      <c r="A13" s="45" t="s">
        <v>681</v>
      </c>
      <c r="B13" s="627">
        <v>277</v>
      </c>
      <c r="C13" s="627">
        <v>112</v>
      </c>
      <c r="D13" s="627">
        <v>113</v>
      </c>
      <c r="E13" s="627">
        <v>297</v>
      </c>
      <c r="F13" s="627">
        <v>49</v>
      </c>
      <c r="G13" s="627">
        <v>0</v>
      </c>
      <c r="H13" s="627">
        <v>33</v>
      </c>
      <c r="I13" s="627">
        <v>0</v>
      </c>
      <c r="J13" s="627">
        <v>0</v>
      </c>
      <c r="K13" s="626">
        <f t="shared" si="0"/>
        <v>881</v>
      </c>
      <c r="L13" s="625" t="s">
        <v>548</v>
      </c>
    </row>
    <row r="14" spans="1:12" s="1" customFormat="1" ht="15.75" thickBot="1">
      <c r="A14" s="40" t="s">
        <v>531</v>
      </c>
      <c r="B14" s="630">
        <v>248</v>
      </c>
      <c r="C14" s="630">
        <v>150</v>
      </c>
      <c r="D14" s="630">
        <v>578</v>
      </c>
      <c r="E14" s="630">
        <v>84</v>
      </c>
      <c r="F14" s="630">
        <v>65</v>
      </c>
      <c r="G14" s="630">
        <v>0</v>
      </c>
      <c r="H14" s="630">
        <v>0</v>
      </c>
      <c r="I14" s="630">
        <v>0</v>
      </c>
      <c r="J14" s="630">
        <v>17</v>
      </c>
      <c r="K14" s="629">
        <f t="shared" si="0"/>
        <v>1142</v>
      </c>
      <c r="L14" s="628" t="s">
        <v>549</v>
      </c>
    </row>
    <row r="15" spans="1:12" s="1" customFormat="1" ht="26.25" thickBot="1">
      <c r="A15" s="45" t="s">
        <v>532</v>
      </c>
      <c r="B15" s="627">
        <v>32</v>
      </c>
      <c r="C15" s="627">
        <v>215</v>
      </c>
      <c r="D15" s="627">
        <v>227</v>
      </c>
      <c r="E15" s="627">
        <v>381</v>
      </c>
      <c r="F15" s="627">
        <v>16</v>
      </c>
      <c r="G15" s="627">
        <v>0</v>
      </c>
      <c r="H15" s="627">
        <v>0</v>
      </c>
      <c r="I15" s="627">
        <v>16</v>
      </c>
      <c r="J15" s="627">
        <v>0</v>
      </c>
      <c r="K15" s="626">
        <f t="shared" si="0"/>
        <v>887</v>
      </c>
      <c r="L15" s="625" t="s">
        <v>550</v>
      </c>
    </row>
    <row r="16" spans="1:12" s="1" customFormat="1" ht="15.75" thickBot="1">
      <c r="A16" s="40" t="s">
        <v>533</v>
      </c>
      <c r="B16" s="630">
        <v>262</v>
      </c>
      <c r="C16" s="630">
        <v>725</v>
      </c>
      <c r="D16" s="630">
        <v>719</v>
      </c>
      <c r="E16" s="630">
        <v>380</v>
      </c>
      <c r="F16" s="630">
        <v>32</v>
      </c>
      <c r="G16" s="630">
        <v>0</v>
      </c>
      <c r="H16" s="630">
        <v>0</v>
      </c>
      <c r="I16" s="630">
        <v>0</v>
      </c>
      <c r="J16" s="630">
        <v>0</v>
      </c>
      <c r="K16" s="629">
        <f t="shared" si="0"/>
        <v>2118</v>
      </c>
      <c r="L16" s="628" t="s">
        <v>551</v>
      </c>
    </row>
    <row r="17" spans="1:12" s="1" customFormat="1" ht="15.75" thickBot="1">
      <c r="A17" s="45" t="s">
        <v>534</v>
      </c>
      <c r="B17" s="627">
        <v>393</v>
      </c>
      <c r="C17" s="627">
        <v>987</v>
      </c>
      <c r="D17" s="627">
        <v>229</v>
      </c>
      <c r="E17" s="627">
        <v>325</v>
      </c>
      <c r="F17" s="627">
        <v>0</v>
      </c>
      <c r="G17" s="627">
        <v>0</v>
      </c>
      <c r="H17" s="627">
        <v>0</v>
      </c>
      <c r="I17" s="627">
        <v>17</v>
      </c>
      <c r="J17" s="627">
        <v>48</v>
      </c>
      <c r="K17" s="626">
        <f t="shared" si="0"/>
        <v>1999</v>
      </c>
      <c r="L17" s="625" t="s">
        <v>552</v>
      </c>
    </row>
    <row r="18" spans="1:12" s="1" customFormat="1" ht="15.75" thickBot="1">
      <c r="A18" s="40" t="s">
        <v>535</v>
      </c>
      <c r="B18" s="630">
        <v>149</v>
      </c>
      <c r="C18" s="630">
        <v>166</v>
      </c>
      <c r="D18" s="630">
        <v>64</v>
      </c>
      <c r="E18" s="630">
        <v>162</v>
      </c>
      <c r="F18" s="630">
        <v>17</v>
      </c>
      <c r="G18" s="630">
        <v>0</v>
      </c>
      <c r="H18" s="630">
        <v>0</v>
      </c>
      <c r="I18" s="630">
        <v>16</v>
      </c>
      <c r="J18" s="630">
        <v>0</v>
      </c>
      <c r="K18" s="629">
        <f t="shared" si="0"/>
        <v>574</v>
      </c>
      <c r="L18" s="628" t="s">
        <v>553</v>
      </c>
    </row>
    <row r="19" spans="1:12" s="1" customFormat="1" ht="26.25" thickBot="1">
      <c r="A19" s="45" t="s">
        <v>536</v>
      </c>
      <c r="B19" s="627">
        <v>99</v>
      </c>
      <c r="C19" s="627">
        <v>182</v>
      </c>
      <c r="D19" s="627">
        <v>49</v>
      </c>
      <c r="E19" s="627">
        <v>82</v>
      </c>
      <c r="F19" s="627">
        <v>0</v>
      </c>
      <c r="G19" s="627">
        <v>0</v>
      </c>
      <c r="H19" s="627">
        <v>16</v>
      </c>
      <c r="I19" s="627">
        <v>0</v>
      </c>
      <c r="J19" s="627">
        <v>0</v>
      </c>
      <c r="K19" s="626">
        <f t="shared" si="0"/>
        <v>428</v>
      </c>
      <c r="L19" s="625" t="s">
        <v>554</v>
      </c>
    </row>
    <row r="20" spans="1:12" s="1" customFormat="1" ht="26.25" thickBot="1">
      <c r="A20" s="40" t="s">
        <v>537</v>
      </c>
      <c r="B20" s="630">
        <v>16</v>
      </c>
      <c r="C20" s="630">
        <v>260</v>
      </c>
      <c r="D20" s="630">
        <v>130</v>
      </c>
      <c r="E20" s="630">
        <v>311</v>
      </c>
      <c r="F20" s="630">
        <v>16</v>
      </c>
      <c r="G20" s="630">
        <v>0</v>
      </c>
      <c r="H20" s="630">
        <v>0</v>
      </c>
      <c r="I20" s="630">
        <v>16</v>
      </c>
      <c r="J20" s="630">
        <v>17</v>
      </c>
      <c r="K20" s="629">
        <f t="shared" si="0"/>
        <v>766</v>
      </c>
      <c r="L20" s="628" t="s">
        <v>555</v>
      </c>
    </row>
    <row r="21" spans="1:12" s="1" customFormat="1" ht="30.75" thickBot="1">
      <c r="A21" s="45" t="s">
        <v>538</v>
      </c>
      <c r="B21" s="627">
        <v>4022</v>
      </c>
      <c r="C21" s="627">
        <v>8995</v>
      </c>
      <c r="D21" s="627">
        <v>10398</v>
      </c>
      <c r="E21" s="627">
        <v>16925</v>
      </c>
      <c r="F21" s="627">
        <v>2097</v>
      </c>
      <c r="G21" s="627">
        <v>0</v>
      </c>
      <c r="H21" s="627">
        <v>2004</v>
      </c>
      <c r="I21" s="627">
        <v>996</v>
      </c>
      <c r="J21" s="627">
        <v>535</v>
      </c>
      <c r="K21" s="626">
        <f t="shared" si="0"/>
        <v>45972</v>
      </c>
      <c r="L21" s="625" t="s">
        <v>556</v>
      </c>
    </row>
    <row r="22" spans="1:12" s="1" customFormat="1" ht="15.75" thickBot="1">
      <c r="A22" s="40" t="s">
        <v>47</v>
      </c>
      <c r="B22" s="630">
        <v>518</v>
      </c>
      <c r="C22" s="630">
        <v>985</v>
      </c>
      <c r="D22" s="630">
        <v>195</v>
      </c>
      <c r="E22" s="630">
        <v>637</v>
      </c>
      <c r="F22" s="630">
        <v>0</v>
      </c>
      <c r="G22" s="630">
        <v>0</v>
      </c>
      <c r="H22" s="630">
        <v>32</v>
      </c>
      <c r="I22" s="630">
        <v>0</v>
      </c>
      <c r="J22" s="630">
        <v>48</v>
      </c>
      <c r="K22" s="629">
        <f t="shared" si="0"/>
        <v>2415</v>
      </c>
      <c r="L22" s="628" t="s">
        <v>430</v>
      </c>
    </row>
    <row r="23" spans="1:12" s="1" customFormat="1" ht="30.75" thickBot="1">
      <c r="A23" s="45" t="s">
        <v>539</v>
      </c>
      <c r="B23" s="627">
        <v>618</v>
      </c>
      <c r="C23" s="627">
        <v>711</v>
      </c>
      <c r="D23" s="627">
        <v>321</v>
      </c>
      <c r="E23" s="627">
        <v>851</v>
      </c>
      <c r="F23" s="627">
        <v>0</v>
      </c>
      <c r="G23" s="627">
        <v>0</v>
      </c>
      <c r="H23" s="627">
        <v>68</v>
      </c>
      <c r="I23" s="627">
        <v>114</v>
      </c>
      <c r="J23" s="627">
        <v>212</v>
      </c>
      <c r="K23" s="626">
        <f t="shared" si="0"/>
        <v>2895</v>
      </c>
      <c r="L23" s="625" t="s">
        <v>557</v>
      </c>
    </row>
    <row r="24" spans="1:12" s="30" customFormat="1" ht="15.75" thickBot="1">
      <c r="A24" s="40" t="s">
        <v>540</v>
      </c>
      <c r="B24" s="630">
        <v>248</v>
      </c>
      <c r="C24" s="630">
        <v>146</v>
      </c>
      <c r="D24" s="630">
        <v>200</v>
      </c>
      <c r="E24" s="630">
        <v>184</v>
      </c>
      <c r="F24" s="630">
        <v>50</v>
      </c>
      <c r="G24" s="630">
        <v>0</v>
      </c>
      <c r="H24" s="630">
        <v>0</v>
      </c>
      <c r="I24" s="630">
        <v>0</v>
      </c>
      <c r="J24" s="630">
        <v>0</v>
      </c>
      <c r="K24" s="629">
        <f t="shared" si="0"/>
        <v>828</v>
      </c>
      <c r="L24" s="628" t="s">
        <v>558</v>
      </c>
    </row>
    <row r="25" spans="1:12" s="30" customFormat="1" ht="15.75" thickBot="1">
      <c r="A25" s="45" t="s">
        <v>541</v>
      </c>
      <c r="B25" s="627">
        <v>49</v>
      </c>
      <c r="C25" s="627">
        <v>34</v>
      </c>
      <c r="D25" s="627">
        <v>17</v>
      </c>
      <c r="E25" s="627">
        <v>16</v>
      </c>
      <c r="F25" s="627">
        <v>0</v>
      </c>
      <c r="G25" s="627">
        <v>0</v>
      </c>
      <c r="H25" s="627">
        <v>0</v>
      </c>
      <c r="I25" s="627">
        <v>0</v>
      </c>
      <c r="J25" s="627">
        <v>16</v>
      </c>
      <c r="K25" s="626">
        <f t="shared" si="0"/>
        <v>132</v>
      </c>
      <c r="L25" s="625" t="s">
        <v>559</v>
      </c>
    </row>
    <row r="26" spans="1:12" s="30" customFormat="1" ht="30">
      <c r="A26" s="49" t="s">
        <v>543</v>
      </c>
      <c r="B26" s="624">
        <v>48</v>
      </c>
      <c r="C26" s="624">
        <v>50</v>
      </c>
      <c r="D26" s="624">
        <v>0</v>
      </c>
      <c r="E26" s="624">
        <v>66</v>
      </c>
      <c r="F26" s="624">
        <v>0</v>
      </c>
      <c r="G26" s="624">
        <v>0</v>
      </c>
      <c r="H26" s="624">
        <v>0</v>
      </c>
      <c r="I26" s="624">
        <v>0</v>
      </c>
      <c r="J26" s="624">
        <v>0</v>
      </c>
      <c r="K26" s="623">
        <f t="shared" si="0"/>
        <v>164</v>
      </c>
      <c r="L26" s="622" t="s">
        <v>561</v>
      </c>
    </row>
    <row r="27" spans="1:12" s="6" customFormat="1" ht="19.5" customHeight="1">
      <c r="A27" s="101" t="s">
        <v>474</v>
      </c>
      <c r="B27" s="621">
        <f t="shared" ref="B27:K27" si="1">SUM(B7:B26)</f>
        <v>9243</v>
      </c>
      <c r="C27" s="621">
        <f t="shared" si="1"/>
        <v>16816</v>
      </c>
      <c r="D27" s="621">
        <f t="shared" si="1"/>
        <v>14408</v>
      </c>
      <c r="E27" s="621">
        <f t="shared" si="1"/>
        <v>22056</v>
      </c>
      <c r="F27" s="621">
        <f t="shared" si="1"/>
        <v>2505</v>
      </c>
      <c r="G27" s="453">
        <f t="shared" si="1"/>
        <v>0</v>
      </c>
      <c r="H27" s="621">
        <f t="shared" si="1"/>
        <v>2499</v>
      </c>
      <c r="I27" s="621">
        <f t="shared" si="1"/>
        <v>1618</v>
      </c>
      <c r="J27" s="621">
        <f t="shared" si="1"/>
        <v>1169</v>
      </c>
      <c r="K27" s="621">
        <f t="shared" si="1"/>
        <v>70314</v>
      </c>
      <c r="L27" s="620" t="s">
        <v>475</v>
      </c>
    </row>
    <row r="28" spans="1:12" ht="18" customHeight="1">
      <c r="A28" s="619" t="s">
        <v>71</v>
      </c>
      <c r="I28" s="619"/>
      <c r="L28" s="617" t="s">
        <v>395</v>
      </c>
    </row>
    <row r="34" spans="2:11" ht="24.95" customHeight="1">
      <c r="B34" s="618"/>
      <c r="C34" s="618"/>
      <c r="D34" s="618"/>
      <c r="E34" s="618"/>
      <c r="F34" s="618"/>
      <c r="G34" s="618"/>
      <c r="H34" s="618"/>
      <c r="I34" s="618"/>
      <c r="J34" s="618"/>
      <c r="K34" s="618"/>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row r="37" spans="2:11" ht="24.95" customHeight="1">
      <c r="B37" s="618"/>
      <c r="C37" s="618"/>
      <c r="D37" s="618"/>
      <c r="E37" s="618"/>
      <c r="F37" s="618"/>
      <c r="G37" s="618"/>
      <c r="H37" s="618"/>
      <c r="I37" s="618"/>
      <c r="J37" s="618"/>
      <c r="K37"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rightToLeft="1" view="pageBreakPreview" zoomScale="60" zoomScaleNormal="100" workbookViewId="0">
      <selection activeCell="J7" sqref="J7:J25"/>
    </sheetView>
  </sheetViews>
  <sheetFormatPr defaultColWidth="11.42578125" defaultRowHeight="24.95" customHeight="1"/>
  <cols>
    <col min="1" max="1" width="36.42578125" style="617" customWidth="1"/>
    <col min="2" max="2" width="12.7109375" style="617" customWidth="1"/>
    <col min="3" max="3" width="13" style="617" customWidth="1"/>
    <col min="4" max="4" width="13.140625" style="617" customWidth="1"/>
    <col min="5" max="5" width="12.140625" style="617" customWidth="1"/>
    <col min="6" max="10" width="12.7109375" style="617" customWidth="1"/>
    <col min="11" max="11" width="12.28515625" style="617" customWidth="1"/>
    <col min="12" max="12" width="37.85546875" style="617" customWidth="1"/>
    <col min="13" max="16384" width="11.42578125" style="617"/>
  </cols>
  <sheetData>
    <row r="1" spans="1:12" s="634" customFormat="1" ht="23.25">
      <c r="A1" s="1132" t="s">
        <v>1025</v>
      </c>
      <c r="B1" s="1132"/>
      <c r="C1" s="1132"/>
      <c r="D1" s="1132"/>
      <c r="E1" s="1132"/>
      <c r="F1" s="1132"/>
      <c r="G1" s="1132"/>
      <c r="H1" s="1132"/>
      <c r="I1" s="1132"/>
      <c r="J1" s="1132"/>
      <c r="K1" s="1132"/>
      <c r="L1" s="1132"/>
    </row>
    <row r="2" spans="1:12" s="634" customFormat="1" ht="20.25">
      <c r="A2" s="1127" t="s">
        <v>1143</v>
      </c>
      <c r="B2" s="1127"/>
      <c r="C2" s="1127"/>
      <c r="D2" s="1127"/>
      <c r="E2" s="1127"/>
      <c r="F2" s="1127"/>
      <c r="G2" s="1127"/>
      <c r="H2" s="1127"/>
      <c r="I2" s="1127"/>
      <c r="J2" s="1127"/>
      <c r="K2" s="1127"/>
      <c r="L2" s="1127"/>
    </row>
    <row r="3" spans="1:12" s="634" customFormat="1" ht="20.25">
      <c r="A3" s="1127">
        <v>2021</v>
      </c>
      <c r="B3" s="1127"/>
      <c r="C3" s="1127"/>
      <c r="D3" s="1127"/>
      <c r="E3" s="1127"/>
      <c r="F3" s="1127"/>
      <c r="G3" s="1127"/>
      <c r="H3" s="1127"/>
      <c r="I3" s="1127"/>
      <c r="J3" s="1127"/>
      <c r="K3" s="1127"/>
      <c r="L3" s="1127"/>
    </row>
    <row r="4" spans="1:12" s="633" customFormat="1" ht="21" customHeight="1">
      <c r="A4" s="677" t="s">
        <v>265</v>
      </c>
      <c r="B4" s="678"/>
      <c r="C4" s="678"/>
      <c r="D4" s="678"/>
      <c r="E4" s="678"/>
      <c r="F4" s="678"/>
      <c r="G4" s="678"/>
      <c r="H4" s="678"/>
      <c r="I4" s="678"/>
      <c r="J4" s="678"/>
      <c r="K4" s="678"/>
      <c r="L4" s="679" t="s">
        <v>266</v>
      </c>
    </row>
    <row r="5" spans="1:12" s="632" customFormat="1" ht="94.5">
      <c r="A5" s="1128" t="s">
        <v>72</v>
      </c>
      <c r="B5" s="447" t="s">
        <v>1154</v>
      </c>
      <c r="C5" s="447" t="s">
        <v>28</v>
      </c>
      <c r="D5" s="447" t="s">
        <v>30</v>
      </c>
      <c r="E5" s="447" t="s">
        <v>32</v>
      </c>
      <c r="F5" s="447" t="s">
        <v>34</v>
      </c>
      <c r="G5" s="447" t="s">
        <v>1155</v>
      </c>
      <c r="H5" s="447" t="s">
        <v>1157</v>
      </c>
      <c r="I5" s="447" t="s">
        <v>1156</v>
      </c>
      <c r="J5" s="447" t="s">
        <v>39</v>
      </c>
      <c r="K5" s="447" t="s">
        <v>474</v>
      </c>
      <c r="L5" s="1130" t="s">
        <v>1335</v>
      </c>
    </row>
    <row r="6" spans="1:12" s="631" customFormat="1" ht="63.75" customHeight="1">
      <c r="A6" s="1129"/>
      <c r="B6" s="448" t="s">
        <v>23</v>
      </c>
      <c r="C6" s="448" t="s">
        <v>27</v>
      </c>
      <c r="D6" s="448" t="s">
        <v>29</v>
      </c>
      <c r="E6" s="448" t="s">
        <v>31</v>
      </c>
      <c r="F6" s="448" t="s">
        <v>33</v>
      </c>
      <c r="G6" s="448" t="s">
        <v>35</v>
      </c>
      <c r="H6" s="448" t="s">
        <v>36</v>
      </c>
      <c r="I6" s="448" t="s">
        <v>37</v>
      </c>
      <c r="J6" s="448" t="s">
        <v>38</v>
      </c>
      <c r="K6" s="449" t="s">
        <v>475</v>
      </c>
      <c r="L6" s="1131"/>
    </row>
    <row r="7" spans="1:12" s="1" customFormat="1" ht="15.75" thickBot="1">
      <c r="A7" s="45" t="s">
        <v>525</v>
      </c>
      <c r="B7" s="627">
        <v>130</v>
      </c>
      <c r="C7" s="627">
        <v>922</v>
      </c>
      <c r="D7" s="627">
        <v>265</v>
      </c>
      <c r="E7" s="627">
        <v>215</v>
      </c>
      <c r="F7" s="627">
        <v>0</v>
      </c>
      <c r="G7" s="627">
        <v>0</v>
      </c>
      <c r="H7" s="627">
        <v>0</v>
      </c>
      <c r="I7" s="627">
        <v>0</v>
      </c>
      <c r="J7" s="627">
        <v>0</v>
      </c>
      <c r="K7" s="626">
        <f t="shared" ref="K7:K25" si="0">SUM(B7:J7)</f>
        <v>1532</v>
      </c>
      <c r="L7" s="625" t="s">
        <v>545</v>
      </c>
    </row>
    <row r="8" spans="1:12" s="1" customFormat="1" ht="15.75" thickBot="1">
      <c r="A8" s="40" t="s">
        <v>526</v>
      </c>
      <c r="B8" s="630">
        <v>17</v>
      </c>
      <c r="C8" s="630">
        <v>115</v>
      </c>
      <c r="D8" s="630">
        <v>34</v>
      </c>
      <c r="E8" s="630">
        <v>49</v>
      </c>
      <c r="F8" s="630">
        <v>0</v>
      </c>
      <c r="G8" s="630">
        <v>0</v>
      </c>
      <c r="H8" s="630">
        <v>0</v>
      </c>
      <c r="I8" s="630">
        <v>0</v>
      </c>
      <c r="J8" s="630">
        <v>0</v>
      </c>
      <c r="K8" s="629">
        <f t="shared" si="0"/>
        <v>215</v>
      </c>
      <c r="L8" s="628" t="s">
        <v>428</v>
      </c>
    </row>
    <row r="9" spans="1:12" s="1" customFormat="1" ht="30.75" thickBot="1">
      <c r="A9" s="45" t="s">
        <v>527</v>
      </c>
      <c r="B9" s="627">
        <v>96</v>
      </c>
      <c r="C9" s="627">
        <v>394</v>
      </c>
      <c r="D9" s="627">
        <v>405</v>
      </c>
      <c r="E9" s="627">
        <v>148</v>
      </c>
      <c r="F9" s="627">
        <v>0</v>
      </c>
      <c r="G9" s="627">
        <v>0</v>
      </c>
      <c r="H9" s="627">
        <v>0</v>
      </c>
      <c r="I9" s="627">
        <v>0</v>
      </c>
      <c r="J9" s="627">
        <v>0</v>
      </c>
      <c r="K9" s="626">
        <f t="shared" si="0"/>
        <v>1043</v>
      </c>
      <c r="L9" s="625" t="s">
        <v>546</v>
      </c>
    </row>
    <row r="10" spans="1:12" s="1" customFormat="1" ht="39" thickBot="1">
      <c r="A10" s="40" t="s">
        <v>528</v>
      </c>
      <c r="B10" s="630">
        <v>0</v>
      </c>
      <c r="C10" s="630">
        <v>81</v>
      </c>
      <c r="D10" s="630">
        <v>0</v>
      </c>
      <c r="E10" s="630">
        <v>84</v>
      </c>
      <c r="F10" s="630">
        <v>0</v>
      </c>
      <c r="G10" s="630">
        <v>0</v>
      </c>
      <c r="H10" s="630">
        <v>0</v>
      </c>
      <c r="I10" s="630">
        <v>0</v>
      </c>
      <c r="J10" s="630">
        <v>0</v>
      </c>
      <c r="K10" s="629">
        <f t="shared" si="0"/>
        <v>165</v>
      </c>
      <c r="L10" s="628" t="s">
        <v>682</v>
      </c>
    </row>
    <row r="11" spans="1:12" s="1" customFormat="1" ht="15.75" thickBot="1">
      <c r="A11" s="45" t="s">
        <v>529</v>
      </c>
      <c r="B11" s="627">
        <v>52</v>
      </c>
      <c r="C11" s="627">
        <v>114</v>
      </c>
      <c r="D11" s="627">
        <v>16</v>
      </c>
      <c r="E11" s="627">
        <v>33</v>
      </c>
      <c r="F11" s="627">
        <v>0</v>
      </c>
      <c r="G11" s="627">
        <v>0</v>
      </c>
      <c r="H11" s="627">
        <v>0</v>
      </c>
      <c r="I11" s="627">
        <v>0</v>
      </c>
      <c r="J11" s="627">
        <v>0</v>
      </c>
      <c r="K11" s="626">
        <f t="shared" si="0"/>
        <v>215</v>
      </c>
      <c r="L11" s="625" t="s">
        <v>429</v>
      </c>
    </row>
    <row r="12" spans="1:12" s="1" customFormat="1" ht="45.75" thickBot="1">
      <c r="A12" s="40" t="s">
        <v>681</v>
      </c>
      <c r="B12" s="630">
        <v>49</v>
      </c>
      <c r="C12" s="630">
        <v>414</v>
      </c>
      <c r="D12" s="630">
        <v>48</v>
      </c>
      <c r="E12" s="630">
        <v>216</v>
      </c>
      <c r="F12" s="630">
        <v>0</v>
      </c>
      <c r="G12" s="630">
        <v>0</v>
      </c>
      <c r="H12" s="630">
        <v>0</v>
      </c>
      <c r="I12" s="630">
        <v>0</v>
      </c>
      <c r="J12" s="630">
        <v>0</v>
      </c>
      <c r="K12" s="629">
        <f t="shared" si="0"/>
        <v>727</v>
      </c>
      <c r="L12" s="628" t="s">
        <v>548</v>
      </c>
    </row>
    <row r="13" spans="1:12" s="1" customFormat="1" ht="15.75" thickBot="1">
      <c r="A13" s="45" t="s">
        <v>531</v>
      </c>
      <c r="B13" s="627">
        <v>195</v>
      </c>
      <c r="C13" s="627">
        <v>558</v>
      </c>
      <c r="D13" s="627">
        <v>317</v>
      </c>
      <c r="E13" s="627">
        <v>216</v>
      </c>
      <c r="F13" s="627">
        <v>17</v>
      </c>
      <c r="G13" s="627">
        <v>0</v>
      </c>
      <c r="H13" s="627">
        <v>0</v>
      </c>
      <c r="I13" s="627">
        <v>0</v>
      </c>
      <c r="J13" s="627">
        <v>0</v>
      </c>
      <c r="K13" s="626">
        <f t="shared" si="0"/>
        <v>1303</v>
      </c>
      <c r="L13" s="625" t="s">
        <v>549</v>
      </c>
    </row>
    <row r="14" spans="1:12" s="1" customFormat="1" ht="26.25" thickBot="1">
      <c r="A14" s="40" t="s">
        <v>532</v>
      </c>
      <c r="B14" s="630">
        <v>145</v>
      </c>
      <c r="C14" s="630">
        <v>324</v>
      </c>
      <c r="D14" s="630">
        <v>176</v>
      </c>
      <c r="E14" s="630">
        <v>307</v>
      </c>
      <c r="F14" s="630">
        <v>64</v>
      </c>
      <c r="G14" s="630">
        <v>0</v>
      </c>
      <c r="H14" s="630">
        <v>0</v>
      </c>
      <c r="I14" s="630">
        <v>0</v>
      </c>
      <c r="J14" s="630">
        <v>0</v>
      </c>
      <c r="K14" s="629">
        <f t="shared" si="0"/>
        <v>1016</v>
      </c>
      <c r="L14" s="628" t="s">
        <v>550</v>
      </c>
    </row>
    <row r="15" spans="1:12" s="1" customFormat="1" ht="15.75" thickBot="1">
      <c r="A15" s="45" t="s">
        <v>533</v>
      </c>
      <c r="B15" s="627">
        <v>82</v>
      </c>
      <c r="C15" s="627">
        <v>577</v>
      </c>
      <c r="D15" s="627">
        <v>308</v>
      </c>
      <c r="E15" s="627">
        <v>341</v>
      </c>
      <c r="F15" s="627">
        <v>0</v>
      </c>
      <c r="G15" s="627">
        <v>0</v>
      </c>
      <c r="H15" s="627">
        <v>0</v>
      </c>
      <c r="I15" s="627">
        <v>0</v>
      </c>
      <c r="J15" s="627">
        <v>0</v>
      </c>
      <c r="K15" s="626">
        <f t="shared" si="0"/>
        <v>1308</v>
      </c>
      <c r="L15" s="625" t="s">
        <v>551</v>
      </c>
    </row>
    <row r="16" spans="1:12" s="1" customFormat="1" ht="15.75" thickBot="1">
      <c r="A16" s="40" t="s">
        <v>534</v>
      </c>
      <c r="B16" s="630">
        <v>281</v>
      </c>
      <c r="C16" s="630">
        <v>784</v>
      </c>
      <c r="D16" s="630">
        <v>148</v>
      </c>
      <c r="E16" s="630">
        <v>998</v>
      </c>
      <c r="F16" s="630">
        <v>0</v>
      </c>
      <c r="G16" s="630">
        <v>0</v>
      </c>
      <c r="H16" s="630">
        <v>0</v>
      </c>
      <c r="I16" s="630">
        <v>0</v>
      </c>
      <c r="J16" s="630">
        <v>16</v>
      </c>
      <c r="K16" s="629">
        <f t="shared" si="0"/>
        <v>2227</v>
      </c>
      <c r="L16" s="628" t="s">
        <v>552</v>
      </c>
    </row>
    <row r="17" spans="1:12" s="1" customFormat="1" ht="15.75" thickBot="1">
      <c r="A17" s="45" t="s">
        <v>535</v>
      </c>
      <c r="B17" s="627">
        <v>97</v>
      </c>
      <c r="C17" s="627">
        <v>130</v>
      </c>
      <c r="D17" s="627">
        <v>33</v>
      </c>
      <c r="E17" s="627">
        <v>114</v>
      </c>
      <c r="F17" s="627">
        <v>0</v>
      </c>
      <c r="G17" s="627">
        <v>0</v>
      </c>
      <c r="H17" s="627">
        <v>0</v>
      </c>
      <c r="I17" s="627">
        <v>0</v>
      </c>
      <c r="J17" s="627">
        <v>0</v>
      </c>
      <c r="K17" s="626">
        <f t="shared" si="0"/>
        <v>374</v>
      </c>
      <c r="L17" s="625" t="s">
        <v>553</v>
      </c>
    </row>
    <row r="18" spans="1:12" s="1" customFormat="1" ht="26.25" thickBot="1">
      <c r="A18" s="40" t="s">
        <v>536</v>
      </c>
      <c r="B18" s="630">
        <v>48</v>
      </c>
      <c r="C18" s="630">
        <v>50</v>
      </c>
      <c r="D18" s="630">
        <v>18</v>
      </c>
      <c r="E18" s="630">
        <v>68</v>
      </c>
      <c r="F18" s="630">
        <v>0</v>
      </c>
      <c r="G18" s="630">
        <v>0</v>
      </c>
      <c r="H18" s="630">
        <v>0</v>
      </c>
      <c r="I18" s="630">
        <v>0</v>
      </c>
      <c r="J18" s="630">
        <v>0</v>
      </c>
      <c r="K18" s="629">
        <f t="shared" si="0"/>
        <v>184</v>
      </c>
      <c r="L18" s="628" t="s">
        <v>554</v>
      </c>
    </row>
    <row r="19" spans="1:12" s="1" customFormat="1" ht="26.25" thickBot="1">
      <c r="A19" s="45" t="s">
        <v>537</v>
      </c>
      <c r="B19" s="627">
        <v>116</v>
      </c>
      <c r="C19" s="627">
        <v>336</v>
      </c>
      <c r="D19" s="627">
        <v>288</v>
      </c>
      <c r="E19" s="627">
        <v>0</v>
      </c>
      <c r="F19" s="627">
        <v>0</v>
      </c>
      <c r="G19" s="627">
        <v>0</v>
      </c>
      <c r="H19" s="627">
        <v>0</v>
      </c>
      <c r="I19" s="627">
        <v>0</v>
      </c>
      <c r="J19" s="627">
        <v>0</v>
      </c>
      <c r="K19" s="626">
        <f t="shared" si="0"/>
        <v>740</v>
      </c>
      <c r="L19" s="625" t="s">
        <v>555</v>
      </c>
    </row>
    <row r="20" spans="1:12" s="1" customFormat="1" ht="30.75" thickBot="1">
      <c r="A20" s="40" t="s">
        <v>538</v>
      </c>
      <c r="B20" s="630">
        <v>880</v>
      </c>
      <c r="C20" s="630">
        <v>7155</v>
      </c>
      <c r="D20" s="630">
        <v>1865</v>
      </c>
      <c r="E20" s="630">
        <v>7180</v>
      </c>
      <c r="F20" s="630">
        <v>280</v>
      </c>
      <c r="G20" s="630">
        <v>0</v>
      </c>
      <c r="H20" s="630">
        <v>0</v>
      </c>
      <c r="I20" s="630">
        <v>0</v>
      </c>
      <c r="J20" s="630">
        <v>0</v>
      </c>
      <c r="K20" s="629">
        <f t="shared" si="0"/>
        <v>17360</v>
      </c>
      <c r="L20" s="628" t="s">
        <v>556</v>
      </c>
    </row>
    <row r="21" spans="1:12" s="1" customFormat="1" ht="15.75" thickBot="1">
      <c r="A21" s="45" t="s">
        <v>47</v>
      </c>
      <c r="B21" s="627">
        <v>619</v>
      </c>
      <c r="C21" s="627">
        <v>6841</v>
      </c>
      <c r="D21" s="627">
        <v>902</v>
      </c>
      <c r="E21" s="627">
        <v>1961</v>
      </c>
      <c r="F21" s="627">
        <v>445</v>
      </c>
      <c r="G21" s="627">
        <v>0</v>
      </c>
      <c r="H21" s="627">
        <v>0</v>
      </c>
      <c r="I21" s="627">
        <v>0</v>
      </c>
      <c r="J21" s="627">
        <v>99</v>
      </c>
      <c r="K21" s="626">
        <f t="shared" si="0"/>
        <v>10867</v>
      </c>
      <c r="L21" s="625" t="s">
        <v>430</v>
      </c>
    </row>
    <row r="22" spans="1:12" s="1" customFormat="1" ht="30.75" thickBot="1">
      <c r="A22" s="40" t="s">
        <v>539</v>
      </c>
      <c r="B22" s="630">
        <v>330</v>
      </c>
      <c r="C22" s="630">
        <v>2189</v>
      </c>
      <c r="D22" s="630">
        <v>432</v>
      </c>
      <c r="E22" s="630">
        <v>1583</v>
      </c>
      <c r="F22" s="630">
        <v>118</v>
      </c>
      <c r="G22" s="630">
        <v>0</v>
      </c>
      <c r="H22" s="630">
        <v>0</v>
      </c>
      <c r="I22" s="630">
        <v>0</v>
      </c>
      <c r="J22" s="630">
        <v>281</v>
      </c>
      <c r="K22" s="629">
        <f t="shared" si="0"/>
        <v>4933</v>
      </c>
      <c r="L22" s="628" t="s">
        <v>557</v>
      </c>
    </row>
    <row r="23" spans="1:12" s="1" customFormat="1" ht="15.75" thickBot="1">
      <c r="A23" s="45" t="s">
        <v>540</v>
      </c>
      <c r="B23" s="627">
        <v>66</v>
      </c>
      <c r="C23" s="627">
        <v>543</v>
      </c>
      <c r="D23" s="627">
        <v>48</v>
      </c>
      <c r="E23" s="627">
        <v>195</v>
      </c>
      <c r="F23" s="627">
        <v>0</v>
      </c>
      <c r="G23" s="627">
        <v>0</v>
      </c>
      <c r="H23" s="627">
        <v>0</v>
      </c>
      <c r="I23" s="627">
        <v>0</v>
      </c>
      <c r="J23" s="627">
        <v>0</v>
      </c>
      <c r="K23" s="626">
        <f t="shared" si="0"/>
        <v>852</v>
      </c>
      <c r="L23" s="625" t="s">
        <v>558</v>
      </c>
    </row>
    <row r="24" spans="1:12" s="1" customFormat="1" ht="15.75" thickBot="1">
      <c r="A24" s="40" t="s">
        <v>541</v>
      </c>
      <c r="B24" s="630">
        <v>0</v>
      </c>
      <c r="C24" s="630">
        <v>0</v>
      </c>
      <c r="D24" s="630">
        <v>32</v>
      </c>
      <c r="E24" s="630">
        <v>0</v>
      </c>
      <c r="F24" s="630">
        <v>0</v>
      </c>
      <c r="G24" s="630">
        <v>0</v>
      </c>
      <c r="H24" s="630">
        <v>0</v>
      </c>
      <c r="I24" s="630">
        <v>0</v>
      </c>
      <c r="J24" s="630">
        <v>0</v>
      </c>
      <c r="K24" s="629">
        <f t="shared" si="0"/>
        <v>32</v>
      </c>
      <c r="L24" s="628" t="s">
        <v>559</v>
      </c>
    </row>
    <row r="25" spans="1:12" s="1" customFormat="1" ht="30">
      <c r="A25" s="85" t="s">
        <v>543</v>
      </c>
      <c r="B25" s="639">
        <v>0</v>
      </c>
      <c r="C25" s="639">
        <v>33</v>
      </c>
      <c r="D25" s="639">
        <v>0</v>
      </c>
      <c r="E25" s="639">
        <v>65</v>
      </c>
      <c r="F25" s="639">
        <v>0</v>
      </c>
      <c r="G25" s="639">
        <v>0</v>
      </c>
      <c r="H25" s="639">
        <v>0</v>
      </c>
      <c r="I25" s="639">
        <v>0</v>
      </c>
      <c r="J25" s="639">
        <v>0</v>
      </c>
      <c r="K25" s="638">
        <f t="shared" si="0"/>
        <v>98</v>
      </c>
      <c r="L25" s="637" t="s">
        <v>561</v>
      </c>
    </row>
    <row r="26" spans="1:12" s="1" customFormat="1" ht="21.75" customHeight="1">
      <c r="A26" s="112" t="s">
        <v>474</v>
      </c>
      <c r="B26" s="636">
        <f t="shared" ref="B26:K26" si="1">SUM(B7:B25)</f>
        <v>3203</v>
      </c>
      <c r="C26" s="636">
        <f t="shared" si="1"/>
        <v>21560</v>
      </c>
      <c r="D26" s="636">
        <f t="shared" si="1"/>
        <v>5335</v>
      </c>
      <c r="E26" s="636">
        <f t="shared" si="1"/>
        <v>13773</v>
      </c>
      <c r="F26" s="636">
        <f t="shared" si="1"/>
        <v>924</v>
      </c>
      <c r="G26" s="636">
        <f t="shared" si="1"/>
        <v>0</v>
      </c>
      <c r="H26" s="636">
        <f t="shared" si="1"/>
        <v>0</v>
      </c>
      <c r="I26" s="636">
        <f t="shared" si="1"/>
        <v>0</v>
      </c>
      <c r="J26" s="636">
        <f t="shared" si="1"/>
        <v>396</v>
      </c>
      <c r="K26" s="636">
        <f t="shared" si="1"/>
        <v>45191</v>
      </c>
      <c r="L26" s="806" t="s">
        <v>475</v>
      </c>
    </row>
    <row r="27" spans="1:12" ht="12.75">
      <c r="A27" s="619" t="s">
        <v>454</v>
      </c>
      <c r="I27" s="619"/>
      <c r="L27" s="617" t="s">
        <v>395</v>
      </c>
    </row>
    <row r="33" spans="2:11" ht="24.95" customHeight="1">
      <c r="B33" s="618"/>
      <c r="C33" s="618"/>
      <c r="D33" s="618"/>
      <c r="E33" s="618"/>
      <c r="F33" s="618"/>
      <c r="G33" s="618"/>
      <c r="H33" s="618"/>
      <c r="I33" s="618"/>
      <c r="J33" s="618"/>
      <c r="K33" s="618"/>
    </row>
    <row r="34" spans="2:11" ht="24.95" customHeight="1">
      <c r="B34" s="618"/>
      <c r="C34" s="618"/>
      <c r="D34" s="618"/>
      <c r="E34" s="618"/>
      <c r="F34" s="618"/>
      <c r="G34" s="618"/>
      <c r="H34" s="618"/>
      <c r="I34" s="618"/>
      <c r="J34" s="618"/>
      <c r="K34" s="618"/>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
  <sheetViews>
    <sheetView rightToLeft="1" view="pageBreakPreview" zoomScaleNormal="100" zoomScaleSheetLayoutView="100" workbookViewId="0">
      <selection activeCell="G10" sqref="G10"/>
    </sheetView>
  </sheetViews>
  <sheetFormatPr defaultColWidth="11.42578125" defaultRowHeight="12.75"/>
  <cols>
    <col min="1" max="1" width="5.140625" style="516" customWidth="1"/>
    <col min="2" max="2" width="38.7109375" style="516" customWidth="1"/>
    <col min="3" max="3" width="7" style="516" customWidth="1"/>
    <col min="4" max="4" width="38.7109375" style="516" customWidth="1"/>
    <col min="5" max="6" width="4" style="516" customWidth="1"/>
    <col min="7" max="16384" width="11.42578125" style="516"/>
  </cols>
  <sheetData>
    <row r="1" spans="1:5" ht="36" customHeight="1">
      <c r="A1" s="533"/>
      <c r="B1" s="830" t="s">
        <v>961</v>
      </c>
      <c r="C1" s="827"/>
      <c r="D1" s="828" t="s">
        <v>913</v>
      </c>
      <c r="E1" s="533"/>
    </row>
    <row r="2" spans="1:5" ht="16.5">
      <c r="A2" s="173"/>
      <c r="B2" s="174"/>
      <c r="C2" s="175"/>
      <c r="D2" s="176"/>
      <c r="E2" s="177"/>
    </row>
    <row r="3" spans="1:5" ht="40.5" customHeight="1">
      <c r="A3" s="173"/>
      <c r="B3" s="540" t="s">
        <v>914</v>
      </c>
      <c r="C3" s="175"/>
      <c r="D3" s="979" t="s">
        <v>915</v>
      </c>
      <c r="E3" s="979"/>
    </row>
    <row r="4" spans="1:5" ht="16.5">
      <c r="A4" s="173"/>
      <c r="B4" s="174"/>
      <c r="C4" s="175"/>
      <c r="D4" s="176"/>
      <c r="E4" s="177"/>
    </row>
    <row r="5" spans="1:5" ht="16.5">
      <c r="A5" s="980" t="s">
        <v>1372</v>
      </c>
      <c r="B5" s="980"/>
      <c r="C5" s="569"/>
      <c r="D5" s="981" t="s">
        <v>1373</v>
      </c>
      <c r="E5" s="981"/>
    </row>
    <row r="6" spans="1:5" ht="16.5">
      <c r="A6" s="173"/>
      <c r="B6" s="174"/>
      <c r="C6" s="175"/>
      <c r="D6" s="176"/>
      <c r="E6" s="177"/>
    </row>
    <row r="7" spans="1:5" ht="16.5">
      <c r="A7" s="173"/>
      <c r="B7" s="174"/>
      <c r="C7" s="175"/>
      <c r="D7" s="176"/>
      <c r="E7" s="177"/>
    </row>
    <row r="8" spans="1:5" ht="16.5">
      <c r="A8" s="173"/>
      <c r="B8" s="174"/>
      <c r="C8" s="175"/>
      <c r="D8" s="176"/>
      <c r="E8" s="177"/>
    </row>
    <row r="9" spans="1:5" ht="16.5">
      <c r="A9" s="173"/>
      <c r="B9" s="174"/>
      <c r="C9" s="175"/>
      <c r="D9" s="176"/>
      <c r="E9" s="177"/>
    </row>
    <row r="10" spans="1:5" ht="16.5">
      <c r="A10" s="173"/>
      <c r="B10" s="174"/>
      <c r="C10" s="175"/>
      <c r="D10" s="176"/>
      <c r="E10" s="177"/>
    </row>
    <row r="11" spans="1:5" ht="16.5">
      <c r="A11" s="173"/>
      <c r="B11" s="174"/>
      <c r="C11" s="175"/>
      <c r="D11" s="176"/>
      <c r="E11" s="177"/>
    </row>
    <row r="12" spans="1:5" ht="16.5">
      <c r="A12" s="173"/>
      <c r="B12" s="174"/>
      <c r="C12" s="175"/>
      <c r="D12" s="176"/>
      <c r="E12" s="177"/>
    </row>
    <row r="13" spans="1:5" ht="16.5">
      <c r="A13" s="173"/>
      <c r="B13" s="174"/>
      <c r="C13" s="175"/>
      <c r="D13" s="176"/>
      <c r="E13" s="177"/>
    </row>
    <row r="14" spans="1:5" ht="16.5">
      <c r="A14" s="173"/>
      <c r="B14" s="174"/>
      <c r="C14" s="175"/>
      <c r="D14" s="176"/>
      <c r="E14" s="177"/>
    </row>
    <row r="15" spans="1:5" ht="16.5">
      <c r="A15" s="173"/>
      <c r="B15" s="174"/>
      <c r="C15" s="175"/>
      <c r="D15" s="176"/>
      <c r="E15" s="177"/>
    </row>
    <row r="16" spans="1:5" ht="16.5">
      <c r="A16" s="173"/>
      <c r="B16" s="174"/>
      <c r="C16" s="175"/>
      <c r="D16" s="176"/>
      <c r="E16" s="177"/>
    </row>
    <row r="17" spans="1:5" ht="16.5">
      <c r="A17" s="173"/>
      <c r="B17" s="174"/>
      <c r="C17" s="175"/>
      <c r="D17" s="176"/>
      <c r="E17" s="177"/>
    </row>
    <row r="18" spans="1:5" ht="16.5">
      <c r="A18" s="173"/>
      <c r="B18" s="174"/>
      <c r="C18" s="175"/>
      <c r="D18" s="176"/>
      <c r="E18" s="177"/>
    </row>
    <row r="19" spans="1:5" ht="16.5">
      <c r="A19" s="173"/>
      <c r="B19" s="174"/>
      <c r="C19" s="175"/>
      <c r="D19" s="176"/>
      <c r="E19" s="177"/>
    </row>
    <row r="20" spans="1:5" ht="16.5">
      <c r="A20" s="173"/>
      <c r="B20" s="174"/>
      <c r="C20" s="175"/>
      <c r="D20" s="176"/>
      <c r="E20" s="177"/>
    </row>
    <row r="21" spans="1:5" ht="16.5">
      <c r="A21" s="173"/>
      <c r="B21" s="174"/>
      <c r="C21" s="175"/>
      <c r="D21" s="176"/>
      <c r="E21" s="177"/>
    </row>
    <row r="22" spans="1:5" ht="16.5">
      <c r="A22" s="173"/>
      <c r="B22" s="174"/>
      <c r="C22" s="175"/>
      <c r="D22" s="176"/>
      <c r="E22" s="177"/>
    </row>
    <row r="23" spans="1:5" ht="16.5">
      <c r="A23" s="173"/>
      <c r="B23" s="174"/>
      <c r="C23" s="175"/>
      <c r="D23" s="176"/>
      <c r="E23" s="177"/>
    </row>
    <row r="24" spans="1:5" ht="16.5">
      <c r="A24" s="173"/>
      <c r="B24" s="174"/>
      <c r="C24" s="175"/>
      <c r="D24" s="178"/>
      <c r="E24" s="521"/>
    </row>
    <row r="25" spans="1:5" ht="16.5">
      <c r="A25" s="173"/>
      <c r="B25" s="174"/>
      <c r="C25" s="175"/>
      <c r="D25" s="178"/>
      <c r="E25" s="521"/>
    </row>
    <row r="26" spans="1:5" ht="16.5">
      <c r="A26" s="173"/>
      <c r="B26" s="174"/>
      <c r="C26" s="175"/>
      <c r="D26" s="178"/>
      <c r="E26" s="521"/>
    </row>
    <row r="27" spans="1:5" ht="16.5">
      <c r="A27" s="173"/>
      <c r="B27" s="174"/>
      <c r="C27" s="175"/>
      <c r="D27" s="178"/>
      <c r="E27" s="521"/>
    </row>
    <row r="28" spans="1:5" ht="16.5">
      <c r="A28" s="173"/>
      <c r="B28" s="174"/>
      <c r="C28" s="175"/>
      <c r="D28" s="178"/>
      <c r="E28" s="521"/>
    </row>
    <row r="29" spans="1:5" ht="16.5">
      <c r="A29" s="173"/>
      <c r="B29" s="174"/>
      <c r="C29" s="175"/>
      <c r="D29" s="178"/>
      <c r="E29" s="521"/>
    </row>
    <row r="30" spans="1:5" ht="16.5">
      <c r="A30" s="173"/>
      <c r="B30" s="174"/>
      <c r="C30" s="175"/>
      <c r="D30" s="178"/>
      <c r="E30" s="521"/>
    </row>
    <row r="31" spans="1:5" ht="30" customHeight="1">
      <c r="A31" s="976" t="s">
        <v>916</v>
      </c>
      <c r="B31" s="976"/>
      <c r="C31" s="179"/>
      <c r="D31" s="977" t="s">
        <v>917</v>
      </c>
      <c r="E31" s="978"/>
    </row>
    <row r="32" spans="1:5" ht="28.5">
      <c r="A32" s="173"/>
      <c r="B32" s="545" t="s">
        <v>962</v>
      </c>
      <c r="C32" s="180"/>
      <c r="D32" s="544" t="s">
        <v>918</v>
      </c>
      <c r="E32" s="544"/>
    </row>
    <row r="33" spans="1:5" ht="16.5">
      <c r="A33" s="118"/>
      <c r="B33" s="182"/>
      <c r="C33" s="185"/>
      <c r="D33" s="186"/>
      <c r="E33" s="118"/>
    </row>
    <row r="34" spans="1:5" ht="30" customHeight="1">
      <c r="A34" s="976" t="s">
        <v>919</v>
      </c>
      <c r="B34" s="976"/>
      <c r="C34" s="179"/>
      <c r="D34" s="977" t="s">
        <v>920</v>
      </c>
      <c r="E34" s="978"/>
    </row>
    <row r="35" spans="1:5" ht="31.5" customHeight="1">
      <c r="A35" s="173"/>
      <c r="B35" s="545" t="s">
        <v>1055</v>
      </c>
      <c r="C35" s="180"/>
      <c r="D35" s="544" t="s">
        <v>921</v>
      </c>
      <c r="E35" s="544"/>
    </row>
    <row r="36" spans="1:5" ht="36">
      <c r="A36" s="181"/>
      <c r="B36" s="545" t="s">
        <v>964</v>
      </c>
      <c r="C36" s="183"/>
      <c r="D36" s="541" t="s">
        <v>923</v>
      </c>
      <c r="E36" s="542"/>
    </row>
    <row r="37" spans="1:5" ht="29.25" customHeight="1">
      <c r="A37" s="181"/>
      <c r="B37" s="545" t="s">
        <v>965</v>
      </c>
      <c r="C37" s="184"/>
      <c r="D37" s="541" t="s">
        <v>925</v>
      </c>
      <c r="E37" s="542"/>
    </row>
    <row r="38" spans="1:5" ht="16.5">
      <c r="A38" s="118"/>
      <c r="B38" s="182"/>
      <c r="C38" s="185"/>
      <c r="D38" s="186"/>
      <c r="E38" s="118"/>
    </row>
    <row r="39" spans="1:5" ht="30" customHeight="1">
      <c r="A39" s="976" t="s">
        <v>926</v>
      </c>
      <c r="B39" s="976"/>
      <c r="C39" s="179"/>
      <c r="D39" s="977" t="s">
        <v>927</v>
      </c>
      <c r="E39" s="978"/>
    </row>
    <row r="40" spans="1:5" ht="55.5" customHeight="1">
      <c r="A40" s="118"/>
      <c r="B40" s="545" t="s">
        <v>963</v>
      </c>
      <c r="C40" s="185"/>
      <c r="D40" s="543" t="s">
        <v>928</v>
      </c>
      <c r="E40" s="118"/>
    </row>
    <row r="41" spans="1:5" ht="16.5">
      <c r="A41" s="118"/>
      <c r="B41" s="182"/>
      <c r="C41" s="185"/>
      <c r="D41" s="186"/>
      <c r="E41" s="118"/>
    </row>
    <row r="42" spans="1:5" ht="30" customHeight="1">
      <c r="A42" s="976" t="s">
        <v>929</v>
      </c>
      <c r="B42" s="976"/>
      <c r="C42" s="179"/>
      <c r="D42" s="977" t="s">
        <v>1475</v>
      </c>
      <c r="E42" s="978"/>
    </row>
    <row r="43" spans="1:5" ht="99.75">
      <c r="A43" s="118"/>
      <c r="B43" s="545" t="s">
        <v>1217</v>
      </c>
      <c r="C43" s="185"/>
      <c r="D43" s="543" t="s">
        <v>930</v>
      </c>
      <c r="E43" s="118"/>
    </row>
    <row r="44" spans="1:5" ht="16.5">
      <c r="A44" s="118"/>
      <c r="B44" s="182"/>
      <c r="C44" s="185"/>
      <c r="D44" s="186"/>
      <c r="E44" s="118"/>
    </row>
    <row r="45" spans="1:5" ht="30" customHeight="1">
      <c r="A45" s="976" t="s">
        <v>931</v>
      </c>
      <c r="B45" s="976"/>
      <c r="C45" s="179"/>
      <c r="D45" s="977" t="s">
        <v>1474</v>
      </c>
      <c r="E45" s="978"/>
    </row>
    <row r="46" spans="1:5" ht="71.25" customHeight="1">
      <c r="A46" s="118"/>
      <c r="B46" s="545" t="s">
        <v>1218</v>
      </c>
      <c r="C46" s="185"/>
      <c r="D46" s="543" t="s">
        <v>932</v>
      </c>
      <c r="E46" s="118"/>
    </row>
    <row r="47" spans="1:5" ht="62.25" customHeight="1">
      <c r="A47" s="278" t="s">
        <v>922</v>
      </c>
      <c r="B47" s="545" t="s">
        <v>945</v>
      </c>
      <c r="C47" s="185"/>
      <c r="D47" s="546" t="s">
        <v>946</v>
      </c>
      <c r="E47" s="522" t="s">
        <v>1219</v>
      </c>
    </row>
    <row r="48" spans="1:5" ht="48">
      <c r="A48" s="278" t="s">
        <v>924</v>
      </c>
      <c r="B48" s="545" t="s">
        <v>947</v>
      </c>
      <c r="C48" s="185"/>
      <c r="D48" s="547" t="s">
        <v>948</v>
      </c>
      <c r="E48" s="522" t="s">
        <v>1220</v>
      </c>
    </row>
    <row r="49" spans="1:5" ht="30" customHeight="1">
      <c r="A49" s="976" t="s">
        <v>1453</v>
      </c>
      <c r="B49" s="976"/>
      <c r="C49" s="179"/>
      <c r="D49" s="977" t="s">
        <v>1473</v>
      </c>
      <c r="E49" s="978"/>
    </row>
    <row r="50" spans="1:5" ht="48">
      <c r="B50" s="545" t="s">
        <v>1448</v>
      </c>
      <c r="D50" s="548" t="s">
        <v>1481</v>
      </c>
    </row>
    <row r="52" spans="1:5" ht="30" customHeight="1">
      <c r="A52" s="976" t="s">
        <v>1454</v>
      </c>
      <c r="B52" s="976"/>
      <c r="C52" s="179"/>
      <c r="D52" s="977" t="s">
        <v>1500</v>
      </c>
      <c r="E52" s="978"/>
    </row>
    <row r="53" spans="1:5" ht="60">
      <c r="B53" s="545" t="s">
        <v>1451</v>
      </c>
      <c r="D53" s="547" t="s">
        <v>1384</v>
      </c>
    </row>
    <row r="55" spans="1:5" ht="30" customHeight="1">
      <c r="A55" s="976" t="s">
        <v>1455</v>
      </c>
      <c r="B55" s="976"/>
      <c r="C55" s="179"/>
      <c r="D55" s="977" t="s">
        <v>1472</v>
      </c>
      <c r="E55" s="978"/>
    </row>
    <row r="56" spans="1:5" ht="14.25">
      <c r="B56" s="523" t="s">
        <v>1385</v>
      </c>
      <c r="D56" s="549" t="s">
        <v>1499</v>
      </c>
    </row>
    <row r="58" spans="1:5" ht="30" customHeight="1">
      <c r="A58" s="976" t="s">
        <v>1456</v>
      </c>
      <c r="B58" s="976"/>
      <c r="C58" s="179"/>
      <c r="D58" s="977" t="s">
        <v>1471</v>
      </c>
      <c r="E58" s="978"/>
    </row>
    <row r="59" spans="1:5" ht="42.75">
      <c r="B59" s="545" t="s">
        <v>1386</v>
      </c>
      <c r="D59" s="548" t="s">
        <v>1387</v>
      </c>
    </row>
    <row r="61" spans="1:5" ht="30" customHeight="1">
      <c r="A61" s="976" t="s">
        <v>1457</v>
      </c>
      <c r="B61" s="976"/>
      <c r="C61" s="179"/>
      <c r="D61" s="977" t="s">
        <v>1470</v>
      </c>
      <c r="E61" s="978"/>
    </row>
    <row r="62" spans="1:5" ht="128.25">
      <c r="B62" s="545" t="s">
        <v>1482</v>
      </c>
      <c r="D62" s="548" t="s">
        <v>1483</v>
      </c>
    </row>
    <row r="64" spans="1:5" ht="30" customHeight="1">
      <c r="A64" s="976" t="s">
        <v>1458</v>
      </c>
      <c r="B64" s="976"/>
      <c r="C64" s="179"/>
      <c r="D64" s="977" t="s">
        <v>1469</v>
      </c>
      <c r="E64" s="978"/>
    </row>
    <row r="65" spans="1:5" ht="72">
      <c r="B65" s="545" t="s">
        <v>1388</v>
      </c>
      <c r="D65" s="550" t="s">
        <v>1398</v>
      </c>
    </row>
    <row r="66" spans="1:5" ht="15">
      <c r="B66" s="553" t="s">
        <v>1389</v>
      </c>
      <c r="D66" s="551" t="s">
        <v>1505</v>
      </c>
    </row>
    <row r="67" spans="1:5" ht="38.25">
      <c r="B67" s="552" t="s">
        <v>1390</v>
      </c>
      <c r="D67" s="526" t="s">
        <v>1399</v>
      </c>
    </row>
    <row r="68" spans="1:5" ht="15">
      <c r="B68" s="553" t="s">
        <v>1391</v>
      </c>
      <c r="D68" s="551" t="s">
        <v>1506</v>
      </c>
    </row>
    <row r="69" spans="1:5" ht="38.25">
      <c r="B69" s="552" t="s">
        <v>1507</v>
      </c>
      <c r="D69" s="526" t="s">
        <v>1400</v>
      </c>
    </row>
    <row r="70" spans="1:5" ht="15">
      <c r="B70" s="553" t="s">
        <v>1392</v>
      </c>
      <c r="D70" s="551" t="s">
        <v>1504</v>
      </c>
    </row>
    <row r="71" spans="1:5" ht="38.25">
      <c r="B71" s="527" t="s">
        <v>1508</v>
      </c>
      <c r="D71" s="526" t="s">
        <v>1401</v>
      </c>
    </row>
    <row r="72" spans="1:5" ht="15">
      <c r="B72" s="553" t="s">
        <v>1393</v>
      </c>
      <c r="D72" s="551" t="s">
        <v>1503</v>
      </c>
    </row>
    <row r="73" spans="1:5" ht="45">
      <c r="B73" s="527" t="s">
        <v>1394</v>
      </c>
      <c r="D73" s="526" t="s">
        <v>1402</v>
      </c>
    </row>
    <row r="74" spans="1:5" ht="15">
      <c r="B74" s="553" t="s">
        <v>1395</v>
      </c>
      <c r="D74" s="551" t="s">
        <v>1502</v>
      </c>
    </row>
    <row r="75" spans="1:5" ht="38.25">
      <c r="B75" s="552" t="s">
        <v>1509</v>
      </c>
      <c r="D75" s="526" t="s">
        <v>1403</v>
      </c>
    </row>
    <row r="76" spans="1:5" ht="15">
      <c r="B76" s="553" t="s">
        <v>1396</v>
      </c>
      <c r="D76" s="551" t="s">
        <v>1501</v>
      </c>
    </row>
    <row r="77" spans="1:5" ht="38.25">
      <c r="B77" s="552" t="s">
        <v>1397</v>
      </c>
      <c r="D77" s="525" t="s">
        <v>1404</v>
      </c>
    </row>
    <row r="79" spans="1:5" ht="30" customHeight="1">
      <c r="A79" s="976" t="s">
        <v>1459</v>
      </c>
      <c r="B79" s="976"/>
      <c r="C79" s="179"/>
      <c r="D79" s="977" t="s">
        <v>1468</v>
      </c>
      <c r="E79" s="978"/>
    </row>
    <row r="80" spans="1:5" ht="168">
      <c r="B80" s="545" t="s">
        <v>1484</v>
      </c>
      <c r="D80" s="550" t="s">
        <v>1485</v>
      </c>
    </row>
    <row r="82" spans="1:5" ht="30" customHeight="1">
      <c r="A82" s="976" t="s">
        <v>1460</v>
      </c>
      <c r="B82" s="976"/>
      <c r="C82" s="179"/>
      <c r="D82" s="977" t="s">
        <v>1467</v>
      </c>
      <c r="E82" s="978"/>
    </row>
    <row r="83" spans="1:5" ht="180">
      <c r="B83" s="545" t="s">
        <v>1486</v>
      </c>
      <c r="D83" s="550" t="s">
        <v>1487</v>
      </c>
    </row>
    <row r="84" spans="1:5" ht="30" customHeight="1">
      <c r="A84" s="976" t="s">
        <v>1461</v>
      </c>
      <c r="B84" s="976"/>
      <c r="C84" s="179"/>
      <c r="D84" s="977" t="s">
        <v>1466</v>
      </c>
      <c r="E84" s="978"/>
    </row>
    <row r="85" spans="1:5" ht="109.5" customHeight="1">
      <c r="B85" s="524" t="s">
        <v>1452</v>
      </c>
      <c r="D85" s="517" t="s">
        <v>1413</v>
      </c>
    </row>
    <row r="86" spans="1:5" ht="71.25">
      <c r="B86" s="545" t="s">
        <v>1405</v>
      </c>
      <c r="D86" s="525" t="s">
        <v>1476</v>
      </c>
    </row>
    <row r="87" spans="1:5" ht="57">
      <c r="B87" s="545" t="s">
        <v>1406</v>
      </c>
      <c r="D87" s="525" t="s">
        <v>1477</v>
      </c>
    </row>
    <row r="88" spans="1:5" ht="28.5">
      <c r="B88" s="545" t="s">
        <v>1407</v>
      </c>
      <c r="D88" s="526" t="s">
        <v>1478</v>
      </c>
    </row>
    <row r="89" spans="1:5" ht="108">
      <c r="B89" s="545" t="s">
        <v>1408</v>
      </c>
      <c r="D89" s="550" t="s">
        <v>1479</v>
      </c>
    </row>
    <row r="90" spans="1:5" ht="57">
      <c r="B90" s="545" t="s">
        <v>1409</v>
      </c>
      <c r="D90" s="550" t="s">
        <v>1480</v>
      </c>
    </row>
    <row r="92" spans="1:5" ht="30" customHeight="1">
      <c r="A92" s="976" t="s">
        <v>1462</v>
      </c>
      <c r="B92" s="976"/>
      <c r="C92" s="179"/>
      <c r="D92" s="977" t="s">
        <v>1465</v>
      </c>
      <c r="E92" s="978"/>
    </row>
    <row r="93" spans="1:5" ht="72">
      <c r="B93" s="545" t="s">
        <v>1410</v>
      </c>
      <c r="D93" s="550" t="s">
        <v>1414</v>
      </c>
    </row>
    <row r="95" spans="1:5" ht="30" customHeight="1">
      <c r="A95" s="976" t="s">
        <v>1488</v>
      </c>
      <c r="B95" s="976"/>
      <c r="C95" s="179"/>
      <c r="D95" s="977" t="s">
        <v>1489</v>
      </c>
      <c r="E95" s="978"/>
    </row>
    <row r="96" spans="1:5" ht="84">
      <c r="B96" s="545" t="s">
        <v>1411</v>
      </c>
      <c r="D96" s="550" t="s">
        <v>1415</v>
      </c>
    </row>
    <row r="98" spans="1:5" ht="30" customHeight="1">
      <c r="A98" s="976" t="s">
        <v>1463</v>
      </c>
      <c r="B98" s="976"/>
      <c r="C98" s="179"/>
      <c r="D98" s="977" t="s">
        <v>1464</v>
      </c>
      <c r="E98" s="978"/>
    </row>
    <row r="99" spans="1:5" ht="36">
      <c r="B99" s="545" t="s">
        <v>1412</v>
      </c>
      <c r="D99" s="550" t="s">
        <v>1416</v>
      </c>
    </row>
  </sheetData>
  <mergeCells count="37">
    <mergeCell ref="A34:B34"/>
    <mergeCell ref="D34:E34"/>
    <mergeCell ref="D3:E3"/>
    <mergeCell ref="A5:B5"/>
    <mergeCell ref="D5:E5"/>
    <mergeCell ref="A31:B31"/>
    <mergeCell ref="D31:E31"/>
    <mergeCell ref="A39:B39"/>
    <mergeCell ref="D39:E39"/>
    <mergeCell ref="A42:B42"/>
    <mergeCell ref="D42:E42"/>
    <mergeCell ref="A45:B45"/>
    <mergeCell ref="D45:E45"/>
    <mergeCell ref="D52:E52"/>
    <mergeCell ref="A49:B49"/>
    <mergeCell ref="A55:B55"/>
    <mergeCell ref="D55:E55"/>
    <mergeCell ref="A61:B61"/>
    <mergeCell ref="D61:E61"/>
    <mergeCell ref="A58:B58"/>
    <mergeCell ref="D58:E58"/>
    <mergeCell ref="D49:E49"/>
    <mergeCell ref="A52:B52"/>
    <mergeCell ref="A64:B64"/>
    <mergeCell ref="D64:E64"/>
    <mergeCell ref="A82:B82"/>
    <mergeCell ref="D82:E82"/>
    <mergeCell ref="A79:B79"/>
    <mergeCell ref="D79:E79"/>
    <mergeCell ref="A98:B98"/>
    <mergeCell ref="D98:E98"/>
    <mergeCell ref="A84:B84"/>
    <mergeCell ref="D84:E84"/>
    <mergeCell ref="A92:B92"/>
    <mergeCell ref="D92:E92"/>
    <mergeCell ref="A95:B95"/>
    <mergeCell ref="D95:E95"/>
  </mergeCells>
  <printOptions horizontalCentered="1"/>
  <pageMargins left="0" right="0" top="0.98425196850393704" bottom="0" header="0" footer="0"/>
  <pageSetup paperSize="9" fitToHeight="3" orientation="portrait" r:id="rId1"/>
  <rowBreaks count="4" manualBreakCount="4">
    <brk id="37" max="4" man="1"/>
    <brk id="53" max="4" man="1"/>
    <brk id="73" max="4" man="1"/>
    <brk id="85" max="16383"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zoomScale="70" zoomScaleNormal="100" zoomScaleSheetLayoutView="70" workbookViewId="0">
      <selection activeCell="H7" sqref="H7:H14"/>
    </sheetView>
  </sheetViews>
  <sheetFormatPr defaultColWidth="11.42578125" defaultRowHeight="24.95" customHeight="1"/>
  <cols>
    <col min="1" max="1" width="40.7109375" style="617" customWidth="1"/>
    <col min="2" max="9" width="10.7109375" style="617" customWidth="1"/>
    <col min="10" max="10" width="40.7109375" style="617" customWidth="1"/>
    <col min="11" max="16384" width="11.42578125" style="617"/>
  </cols>
  <sheetData>
    <row r="1" spans="1:10" s="634" customFormat="1" ht="23.25">
      <c r="A1" s="1132" t="s">
        <v>1026</v>
      </c>
      <c r="B1" s="1132"/>
      <c r="C1" s="1132"/>
      <c r="D1" s="1132"/>
      <c r="E1" s="1132"/>
      <c r="F1" s="1132"/>
      <c r="G1" s="1132"/>
      <c r="H1" s="1132"/>
      <c r="I1" s="1132"/>
      <c r="J1" s="1132"/>
    </row>
    <row r="2" spans="1:10" s="634" customFormat="1" ht="20.25">
      <c r="A2" s="1127" t="s">
        <v>1144</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21" customHeight="1">
      <c r="A4" s="677" t="s">
        <v>267</v>
      </c>
      <c r="B4" s="678"/>
      <c r="C4" s="678"/>
      <c r="D4" s="678"/>
      <c r="E4" s="678"/>
      <c r="F4" s="678"/>
      <c r="G4" s="678"/>
      <c r="H4" s="678"/>
      <c r="I4" s="678"/>
      <c r="J4" s="679" t="s">
        <v>268</v>
      </c>
    </row>
    <row r="5" spans="1:10" s="632" customFormat="1" ht="40.5" customHeight="1">
      <c r="A5" s="1133" t="s">
        <v>632</v>
      </c>
      <c r="B5" s="447" t="s">
        <v>0</v>
      </c>
      <c r="C5" s="447" t="s">
        <v>2</v>
      </c>
      <c r="D5" s="447" t="s">
        <v>4</v>
      </c>
      <c r="E5" s="447" t="s">
        <v>10</v>
      </c>
      <c r="F5" s="447" t="s">
        <v>12</v>
      </c>
      <c r="G5" s="447" t="s">
        <v>122</v>
      </c>
      <c r="H5" s="447" t="s">
        <v>116</v>
      </c>
      <c r="I5" s="447" t="s">
        <v>474</v>
      </c>
      <c r="J5" s="1130" t="s">
        <v>651</v>
      </c>
    </row>
    <row r="6" spans="1:10" s="631" customFormat="1" ht="32.25" customHeight="1">
      <c r="A6" s="1134"/>
      <c r="B6" s="448" t="s">
        <v>508</v>
      </c>
      <c r="C6" s="448" t="s">
        <v>1</v>
      </c>
      <c r="D6" s="448" t="s">
        <v>3</v>
      </c>
      <c r="E6" s="448" t="s">
        <v>9</v>
      </c>
      <c r="F6" s="448" t="s">
        <v>11</v>
      </c>
      <c r="G6" s="448" t="s">
        <v>126</v>
      </c>
      <c r="H6" s="448" t="s">
        <v>162</v>
      </c>
      <c r="I6" s="449" t="s">
        <v>475</v>
      </c>
      <c r="J6" s="1131"/>
    </row>
    <row r="7" spans="1:10" s="1" customFormat="1" ht="35.1" customHeight="1" thickBot="1">
      <c r="A7" s="45" t="s">
        <v>1154</v>
      </c>
      <c r="B7" s="627">
        <v>0</v>
      </c>
      <c r="C7" s="627">
        <v>0</v>
      </c>
      <c r="D7" s="627">
        <v>0</v>
      </c>
      <c r="E7" s="627">
        <v>0</v>
      </c>
      <c r="F7" s="627">
        <v>1187</v>
      </c>
      <c r="G7" s="627">
        <v>160</v>
      </c>
      <c r="H7" s="627">
        <v>11099</v>
      </c>
      <c r="I7" s="626">
        <f t="shared" ref="I7:I14" si="0">SUM(B7:H7)</f>
        <v>12446</v>
      </c>
      <c r="J7" s="625" t="s">
        <v>23</v>
      </c>
    </row>
    <row r="8" spans="1:10" s="1" customFormat="1" ht="35.1" customHeight="1" thickBot="1">
      <c r="A8" s="40" t="s">
        <v>28</v>
      </c>
      <c r="B8" s="630">
        <v>0</v>
      </c>
      <c r="C8" s="630">
        <v>0</v>
      </c>
      <c r="D8" s="630">
        <v>0</v>
      </c>
      <c r="E8" s="630">
        <v>0</v>
      </c>
      <c r="F8" s="630">
        <v>0</v>
      </c>
      <c r="G8" s="630">
        <v>0</v>
      </c>
      <c r="H8" s="630">
        <v>38376</v>
      </c>
      <c r="I8" s="629">
        <f t="shared" si="0"/>
        <v>38376</v>
      </c>
      <c r="J8" s="628" t="s">
        <v>27</v>
      </c>
    </row>
    <row r="9" spans="1:10" s="1" customFormat="1" ht="35.1" customHeight="1" thickBot="1">
      <c r="A9" s="45" t="s">
        <v>30</v>
      </c>
      <c r="B9" s="627">
        <v>0</v>
      </c>
      <c r="C9" s="627">
        <v>0</v>
      </c>
      <c r="D9" s="627">
        <v>0</v>
      </c>
      <c r="E9" s="627">
        <v>0</v>
      </c>
      <c r="F9" s="627">
        <v>11036</v>
      </c>
      <c r="G9" s="627">
        <v>215</v>
      </c>
      <c r="H9" s="627">
        <v>8492</v>
      </c>
      <c r="I9" s="626">
        <f t="shared" si="0"/>
        <v>19743</v>
      </c>
      <c r="J9" s="625" t="s">
        <v>29</v>
      </c>
    </row>
    <row r="10" spans="1:10" s="1" customFormat="1" ht="35.1" customHeight="1" thickBot="1">
      <c r="A10" s="40" t="s">
        <v>32</v>
      </c>
      <c r="B10" s="630">
        <v>0</v>
      </c>
      <c r="C10" s="630">
        <v>113</v>
      </c>
      <c r="D10" s="630">
        <v>2510</v>
      </c>
      <c r="E10" s="630">
        <v>4939</v>
      </c>
      <c r="F10" s="630">
        <v>25888</v>
      </c>
      <c r="G10" s="630">
        <v>16</v>
      </c>
      <c r="H10" s="630">
        <v>2363</v>
      </c>
      <c r="I10" s="629">
        <f t="shared" si="0"/>
        <v>35829</v>
      </c>
      <c r="J10" s="628" t="s">
        <v>31</v>
      </c>
    </row>
    <row r="11" spans="1:10" s="1" customFormat="1" ht="35.1" customHeight="1" thickBot="1">
      <c r="A11" s="45" t="s">
        <v>34</v>
      </c>
      <c r="B11" s="627">
        <v>0</v>
      </c>
      <c r="C11" s="627">
        <v>66</v>
      </c>
      <c r="D11" s="627">
        <v>519</v>
      </c>
      <c r="E11" s="627">
        <v>326</v>
      </c>
      <c r="F11" s="627">
        <v>1621</v>
      </c>
      <c r="G11" s="627">
        <v>0</v>
      </c>
      <c r="H11" s="627">
        <v>897</v>
      </c>
      <c r="I11" s="626">
        <f t="shared" si="0"/>
        <v>3429</v>
      </c>
      <c r="J11" s="625" t="s">
        <v>33</v>
      </c>
    </row>
    <row r="12" spans="1:10" s="1" customFormat="1" ht="35.1" customHeight="1" thickBot="1">
      <c r="A12" s="757" t="s">
        <v>1157</v>
      </c>
      <c r="B12" s="650">
        <v>0</v>
      </c>
      <c r="C12" s="650">
        <v>48</v>
      </c>
      <c r="D12" s="650">
        <v>101</v>
      </c>
      <c r="E12" s="650">
        <v>754</v>
      </c>
      <c r="F12" s="650">
        <v>1563</v>
      </c>
      <c r="G12" s="650">
        <v>0</v>
      </c>
      <c r="H12" s="650">
        <v>33</v>
      </c>
      <c r="I12" s="659">
        <f t="shared" si="0"/>
        <v>2499</v>
      </c>
      <c r="J12" s="649" t="s">
        <v>36</v>
      </c>
    </row>
    <row r="13" spans="1:10" s="1" customFormat="1" ht="35.1" customHeight="1" thickBot="1">
      <c r="A13" s="103" t="s">
        <v>1156</v>
      </c>
      <c r="B13" s="648">
        <v>0</v>
      </c>
      <c r="C13" s="648">
        <v>216</v>
      </c>
      <c r="D13" s="648">
        <v>280</v>
      </c>
      <c r="E13" s="648">
        <v>731</v>
      </c>
      <c r="F13" s="648">
        <v>358</v>
      </c>
      <c r="G13" s="648">
        <v>0</v>
      </c>
      <c r="H13" s="648">
        <v>33</v>
      </c>
      <c r="I13" s="692">
        <f t="shared" si="0"/>
        <v>1618</v>
      </c>
      <c r="J13" s="647" t="s">
        <v>37</v>
      </c>
    </row>
    <row r="14" spans="1:10" s="1" customFormat="1" ht="35.1" customHeight="1">
      <c r="A14" s="100" t="s">
        <v>39</v>
      </c>
      <c r="B14" s="847">
        <v>0</v>
      </c>
      <c r="C14" s="847">
        <v>117</v>
      </c>
      <c r="D14" s="847">
        <v>296</v>
      </c>
      <c r="E14" s="847">
        <v>663</v>
      </c>
      <c r="F14" s="847">
        <v>372</v>
      </c>
      <c r="G14" s="847">
        <v>0</v>
      </c>
      <c r="H14" s="847">
        <v>117</v>
      </c>
      <c r="I14" s="636">
        <f t="shared" si="0"/>
        <v>1565</v>
      </c>
      <c r="J14" s="809" t="s">
        <v>38</v>
      </c>
    </row>
    <row r="15" spans="1:10" s="1" customFormat="1" ht="27" customHeight="1">
      <c r="A15" s="101" t="s">
        <v>474</v>
      </c>
      <c r="B15" s="621">
        <f t="shared" ref="B15:I15" si="1">SUM(B7:B14)</f>
        <v>0</v>
      </c>
      <c r="C15" s="621">
        <f t="shared" si="1"/>
        <v>560</v>
      </c>
      <c r="D15" s="621">
        <f t="shared" si="1"/>
        <v>3706</v>
      </c>
      <c r="E15" s="621">
        <f t="shared" si="1"/>
        <v>7413</v>
      </c>
      <c r="F15" s="621">
        <f t="shared" si="1"/>
        <v>42025</v>
      </c>
      <c r="G15" s="453">
        <f t="shared" si="1"/>
        <v>391</v>
      </c>
      <c r="H15" s="453">
        <f t="shared" si="1"/>
        <v>61410</v>
      </c>
      <c r="I15" s="621">
        <f t="shared" si="1"/>
        <v>115505</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zoomScale="70" zoomScaleNormal="100" zoomScaleSheetLayoutView="70" workbookViewId="0">
      <selection activeCell="A20" sqref="A20"/>
    </sheetView>
  </sheetViews>
  <sheetFormatPr defaultColWidth="11.42578125" defaultRowHeight="24.95" customHeight="1"/>
  <cols>
    <col min="1" max="1" width="40.7109375" style="617" customWidth="1"/>
    <col min="2" max="9" width="10.7109375" style="617" customWidth="1"/>
    <col min="10" max="10" width="40.7109375" style="617" customWidth="1"/>
    <col min="11" max="16384" width="11.42578125" style="617"/>
  </cols>
  <sheetData>
    <row r="1" spans="1:10" s="634" customFormat="1" ht="23.25">
      <c r="A1" s="1132" t="s">
        <v>1027</v>
      </c>
      <c r="B1" s="1132"/>
      <c r="C1" s="1132"/>
      <c r="D1" s="1132"/>
      <c r="E1" s="1132"/>
      <c r="F1" s="1132"/>
      <c r="G1" s="1132"/>
      <c r="H1" s="1132"/>
      <c r="I1" s="1132"/>
      <c r="J1" s="1132"/>
    </row>
    <row r="2" spans="1:10" s="634" customFormat="1" ht="20.25">
      <c r="A2" s="1127" t="s">
        <v>1145</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21" customHeight="1">
      <c r="A4" s="677" t="s">
        <v>269</v>
      </c>
      <c r="B4" s="678"/>
      <c r="C4" s="678"/>
      <c r="D4" s="678"/>
      <c r="E4" s="678"/>
      <c r="F4" s="678"/>
      <c r="G4" s="678"/>
      <c r="H4" s="678"/>
      <c r="I4" s="678"/>
      <c r="J4" s="679" t="s">
        <v>270</v>
      </c>
    </row>
    <row r="5" spans="1:10" s="632" customFormat="1" ht="40.5" customHeight="1">
      <c r="A5" s="1135" t="s">
        <v>209</v>
      </c>
      <c r="B5" s="92" t="s">
        <v>0</v>
      </c>
      <c r="C5" s="80" t="s">
        <v>2</v>
      </c>
      <c r="D5" s="80" t="s">
        <v>4</v>
      </c>
      <c r="E5" s="80" t="s">
        <v>10</v>
      </c>
      <c r="F5" s="80" t="s">
        <v>12</v>
      </c>
      <c r="G5" s="80" t="s">
        <v>122</v>
      </c>
      <c r="H5" s="80" t="s">
        <v>116</v>
      </c>
      <c r="I5" s="80" t="s">
        <v>474</v>
      </c>
      <c r="J5" s="1137" t="s">
        <v>633</v>
      </c>
    </row>
    <row r="6" spans="1:10" s="631" customFormat="1" ht="32.25" customHeight="1">
      <c r="A6" s="1136"/>
      <c r="B6" s="93" t="s">
        <v>508</v>
      </c>
      <c r="C6" s="81" t="s">
        <v>1</v>
      </c>
      <c r="D6" s="81" t="s">
        <v>3</v>
      </c>
      <c r="E6" s="81" t="s">
        <v>9</v>
      </c>
      <c r="F6" s="81" t="s">
        <v>11</v>
      </c>
      <c r="G6" s="81" t="s">
        <v>126</v>
      </c>
      <c r="H6" s="81" t="s">
        <v>162</v>
      </c>
      <c r="I6" s="400" t="s">
        <v>475</v>
      </c>
      <c r="J6" s="1138"/>
    </row>
    <row r="7" spans="1:10" s="1" customFormat="1" ht="35.1" customHeight="1" thickBot="1">
      <c r="A7" s="45" t="s">
        <v>1154</v>
      </c>
      <c r="B7" s="627">
        <v>0</v>
      </c>
      <c r="C7" s="627">
        <v>0</v>
      </c>
      <c r="D7" s="627">
        <v>0</v>
      </c>
      <c r="E7" s="627">
        <v>0</v>
      </c>
      <c r="F7" s="627">
        <v>781</v>
      </c>
      <c r="G7" s="627">
        <v>112</v>
      </c>
      <c r="H7" s="627">
        <v>8350</v>
      </c>
      <c r="I7" s="626">
        <f t="shared" ref="I7:I14" si="0">SUM(B7:H7)</f>
        <v>9243</v>
      </c>
      <c r="J7" s="625" t="s">
        <v>23</v>
      </c>
    </row>
    <row r="8" spans="1:10" s="1" customFormat="1" ht="35.1" customHeight="1" thickBot="1">
      <c r="A8" s="40" t="s">
        <v>28</v>
      </c>
      <c r="B8" s="630">
        <v>0</v>
      </c>
      <c r="C8" s="630">
        <v>0</v>
      </c>
      <c r="D8" s="630">
        <v>0</v>
      </c>
      <c r="E8" s="630">
        <v>0</v>
      </c>
      <c r="F8" s="630">
        <v>0</v>
      </c>
      <c r="G8" s="630">
        <v>0</v>
      </c>
      <c r="H8" s="630">
        <v>16816</v>
      </c>
      <c r="I8" s="629">
        <f t="shared" si="0"/>
        <v>16816</v>
      </c>
      <c r="J8" s="628" t="s">
        <v>27</v>
      </c>
    </row>
    <row r="9" spans="1:10" s="1" customFormat="1" ht="35.1" customHeight="1" thickBot="1">
      <c r="A9" s="45" t="s">
        <v>30</v>
      </c>
      <c r="B9" s="627">
        <v>0</v>
      </c>
      <c r="C9" s="627">
        <v>0</v>
      </c>
      <c r="D9" s="627">
        <v>0</v>
      </c>
      <c r="E9" s="627">
        <v>0</v>
      </c>
      <c r="F9" s="627">
        <v>7673</v>
      </c>
      <c r="G9" s="627">
        <v>165</v>
      </c>
      <c r="H9" s="627">
        <v>6570</v>
      </c>
      <c r="I9" s="626">
        <f t="shared" si="0"/>
        <v>14408</v>
      </c>
      <c r="J9" s="625" t="s">
        <v>29</v>
      </c>
    </row>
    <row r="10" spans="1:10" s="1" customFormat="1" ht="35.1" customHeight="1" thickBot="1">
      <c r="A10" s="40" t="s">
        <v>32</v>
      </c>
      <c r="B10" s="630">
        <v>0</v>
      </c>
      <c r="C10" s="630">
        <v>0</v>
      </c>
      <c r="D10" s="630">
        <v>2276</v>
      </c>
      <c r="E10" s="630">
        <v>3843</v>
      </c>
      <c r="F10" s="630">
        <v>15290</v>
      </c>
      <c r="G10" s="630">
        <v>0</v>
      </c>
      <c r="H10" s="630">
        <v>647</v>
      </c>
      <c r="I10" s="629">
        <f t="shared" si="0"/>
        <v>22056</v>
      </c>
      <c r="J10" s="628" t="s">
        <v>31</v>
      </c>
    </row>
    <row r="11" spans="1:10" s="1" customFormat="1" ht="35.1" customHeight="1" thickBot="1">
      <c r="A11" s="45" t="s">
        <v>34</v>
      </c>
      <c r="B11" s="627">
        <v>0</v>
      </c>
      <c r="C11" s="627">
        <v>16</v>
      </c>
      <c r="D11" s="627">
        <v>403</v>
      </c>
      <c r="E11" s="627">
        <v>227</v>
      </c>
      <c r="F11" s="627">
        <v>962</v>
      </c>
      <c r="G11" s="627">
        <v>0</v>
      </c>
      <c r="H11" s="627">
        <v>897</v>
      </c>
      <c r="I11" s="626">
        <f t="shared" si="0"/>
        <v>2505</v>
      </c>
      <c r="J11" s="625" t="s">
        <v>33</v>
      </c>
    </row>
    <row r="12" spans="1:10" s="1" customFormat="1" ht="35.1" customHeight="1" thickBot="1">
      <c r="A12" s="757" t="s">
        <v>1157</v>
      </c>
      <c r="B12" s="650">
        <v>0</v>
      </c>
      <c r="C12" s="650">
        <v>48</v>
      </c>
      <c r="D12" s="650">
        <v>101</v>
      </c>
      <c r="E12" s="650">
        <v>754</v>
      </c>
      <c r="F12" s="650">
        <v>1563</v>
      </c>
      <c r="G12" s="650">
        <v>0</v>
      </c>
      <c r="H12" s="650">
        <v>33</v>
      </c>
      <c r="I12" s="659">
        <f t="shared" si="0"/>
        <v>2499</v>
      </c>
      <c r="J12" s="649" t="s">
        <v>36</v>
      </c>
    </row>
    <row r="13" spans="1:10" s="1" customFormat="1" ht="35.1" customHeight="1" thickBot="1">
      <c r="A13" s="103" t="s">
        <v>1156</v>
      </c>
      <c r="B13" s="648">
        <v>0</v>
      </c>
      <c r="C13" s="648">
        <v>216</v>
      </c>
      <c r="D13" s="648">
        <v>280</v>
      </c>
      <c r="E13" s="648">
        <v>731</v>
      </c>
      <c r="F13" s="648">
        <v>358</v>
      </c>
      <c r="G13" s="648">
        <v>0</v>
      </c>
      <c r="H13" s="648">
        <v>33</v>
      </c>
      <c r="I13" s="692">
        <f t="shared" si="0"/>
        <v>1618</v>
      </c>
      <c r="J13" s="647" t="s">
        <v>37</v>
      </c>
    </row>
    <row r="14" spans="1:10" s="1" customFormat="1" ht="35.1" customHeight="1">
      <c r="A14" s="100" t="s">
        <v>39</v>
      </c>
      <c r="B14" s="847">
        <v>0</v>
      </c>
      <c r="C14" s="847">
        <v>0</v>
      </c>
      <c r="D14" s="847">
        <v>164</v>
      </c>
      <c r="E14" s="847">
        <v>566</v>
      </c>
      <c r="F14" s="847">
        <v>340</v>
      </c>
      <c r="G14" s="847">
        <v>0</v>
      </c>
      <c r="H14" s="847">
        <v>99</v>
      </c>
      <c r="I14" s="636">
        <f t="shared" si="0"/>
        <v>1169</v>
      </c>
      <c r="J14" s="809" t="s">
        <v>38</v>
      </c>
    </row>
    <row r="15" spans="1:10" s="1" customFormat="1" ht="35.1" customHeight="1">
      <c r="A15" s="101" t="s">
        <v>474</v>
      </c>
      <c r="B15" s="621">
        <f t="shared" ref="B15:I15" si="1">SUM(B7:B14)</f>
        <v>0</v>
      </c>
      <c r="C15" s="621">
        <f t="shared" si="1"/>
        <v>280</v>
      </c>
      <c r="D15" s="621">
        <f t="shared" si="1"/>
        <v>3224</v>
      </c>
      <c r="E15" s="621">
        <f t="shared" si="1"/>
        <v>6121</v>
      </c>
      <c r="F15" s="621">
        <f t="shared" si="1"/>
        <v>26967</v>
      </c>
      <c r="G15" s="810">
        <f t="shared" si="1"/>
        <v>277</v>
      </c>
      <c r="H15" s="810">
        <f t="shared" si="1"/>
        <v>33445</v>
      </c>
      <c r="I15" s="621">
        <f t="shared" si="1"/>
        <v>70314</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zoomScale="80" zoomScaleNormal="100" zoomScaleSheetLayoutView="80" workbookViewId="0">
      <selection activeCell="H7" sqref="H7:H12"/>
    </sheetView>
  </sheetViews>
  <sheetFormatPr defaultColWidth="11.42578125" defaultRowHeight="24.95" customHeight="1"/>
  <cols>
    <col min="1" max="1" width="40.7109375" style="617" customWidth="1"/>
    <col min="2" max="9" width="10.7109375" style="617" customWidth="1"/>
    <col min="10" max="10" width="40.7109375" style="617" customWidth="1"/>
    <col min="11" max="16384" width="11.42578125" style="617"/>
  </cols>
  <sheetData>
    <row r="1" spans="1:11" s="634" customFormat="1" ht="23.25">
      <c r="A1" s="1132" t="s">
        <v>1028</v>
      </c>
      <c r="B1" s="1132"/>
      <c r="C1" s="1132"/>
      <c r="D1" s="1132"/>
      <c r="E1" s="1132"/>
      <c r="F1" s="1132"/>
      <c r="G1" s="1132"/>
      <c r="H1" s="1132"/>
      <c r="I1" s="1132"/>
      <c r="J1" s="1132"/>
    </row>
    <row r="2" spans="1:11" s="634" customFormat="1" ht="20.25">
      <c r="A2" s="1127" t="s">
        <v>1146</v>
      </c>
      <c r="B2" s="1127"/>
      <c r="C2" s="1127"/>
      <c r="D2" s="1127"/>
      <c r="E2" s="1127"/>
      <c r="F2" s="1127"/>
      <c r="G2" s="1127"/>
      <c r="H2" s="1127"/>
      <c r="I2" s="1127"/>
      <c r="J2" s="1127"/>
    </row>
    <row r="3" spans="1:11" s="634" customFormat="1" ht="20.25">
      <c r="A3" s="1127">
        <v>2021</v>
      </c>
      <c r="B3" s="1127"/>
      <c r="C3" s="1127"/>
      <c r="D3" s="1127"/>
      <c r="E3" s="1127"/>
      <c r="F3" s="1127"/>
      <c r="G3" s="1127"/>
      <c r="H3" s="1127"/>
      <c r="I3" s="1127"/>
      <c r="J3" s="1127"/>
    </row>
    <row r="4" spans="1:11" s="633" customFormat="1" ht="21" customHeight="1">
      <c r="A4" s="677" t="s">
        <v>271</v>
      </c>
      <c r="B4" s="678"/>
      <c r="C4" s="678"/>
      <c r="D4" s="678"/>
      <c r="E4" s="678"/>
      <c r="F4" s="678"/>
      <c r="G4" s="678"/>
      <c r="H4" s="678"/>
      <c r="I4" s="678"/>
      <c r="J4" s="679" t="s">
        <v>272</v>
      </c>
    </row>
    <row r="5" spans="1:11" s="632" customFormat="1" ht="40.5" customHeight="1">
      <c r="A5" s="1133" t="s">
        <v>209</v>
      </c>
      <c r="B5" s="447" t="s">
        <v>0</v>
      </c>
      <c r="C5" s="447" t="s">
        <v>2</v>
      </c>
      <c r="D5" s="447" t="s">
        <v>4</v>
      </c>
      <c r="E5" s="447" t="s">
        <v>10</v>
      </c>
      <c r="F5" s="447" t="s">
        <v>12</v>
      </c>
      <c r="G5" s="447" t="s">
        <v>122</v>
      </c>
      <c r="H5" s="447" t="s">
        <v>116</v>
      </c>
      <c r="I5" s="447" t="s">
        <v>474</v>
      </c>
      <c r="J5" s="1130" t="s">
        <v>650</v>
      </c>
    </row>
    <row r="6" spans="1:11" s="631" customFormat="1" ht="32.25" customHeight="1">
      <c r="A6" s="1134"/>
      <c r="B6" s="448" t="s">
        <v>508</v>
      </c>
      <c r="C6" s="448" t="s">
        <v>1</v>
      </c>
      <c r="D6" s="448" t="s">
        <v>3</v>
      </c>
      <c r="E6" s="448" t="s">
        <v>9</v>
      </c>
      <c r="F6" s="448" t="s">
        <v>11</v>
      </c>
      <c r="G6" s="448" t="s">
        <v>126</v>
      </c>
      <c r="H6" s="448" t="s">
        <v>162</v>
      </c>
      <c r="I6" s="449" t="s">
        <v>475</v>
      </c>
      <c r="J6" s="1131"/>
    </row>
    <row r="7" spans="1:11" s="1" customFormat="1" ht="35.1" customHeight="1" thickBot="1">
      <c r="A7" s="45" t="s">
        <v>1154</v>
      </c>
      <c r="B7" s="627">
        <v>0</v>
      </c>
      <c r="C7" s="627">
        <v>0</v>
      </c>
      <c r="D7" s="627">
        <v>0</v>
      </c>
      <c r="E7" s="627">
        <v>0</v>
      </c>
      <c r="F7" s="627">
        <v>406</v>
      </c>
      <c r="G7" s="627">
        <v>48</v>
      </c>
      <c r="H7" s="627">
        <v>2749</v>
      </c>
      <c r="I7" s="626">
        <f t="shared" ref="I7:I12" si="0">SUM(B7:H7)</f>
        <v>3203</v>
      </c>
      <c r="J7" s="625" t="s">
        <v>23</v>
      </c>
      <c r="K7" s="755"/>
    </row>
    <row r="8" spans="1:11" s="1" customFormat="1" ht="35.1" customHeight="1" thickBot="1">
      <c r="A8" s="40" t="s">
        <v>28</v>
      </c>
      <c r="B8" s="630">
        <v>0</v>
      </c>
      <c r="C8" s="630">
        <v>0</v>
      </c>
      <c r="D8" s="630">
        <v>0</v>
      </c>
      <c r="E8" s="630">
        <v>0</v>
      </c>
      <c r="F8" s="630">
        <v>0</v>
      </c>
      <c r="G8" s="630">
        <v>0</v>
      </c>
      <c r="H8" s="630">
        <v>21560</v>
      </c>
      <c r="I8" s="629">
        <f t="shared" si="0"/>
        <v>21560</v>
      </c>
      <c r="J8" s="628" t="s">
        <v>27</v>
      </c>
      <c r="K8" s="755"/>
    </row>
    <row r="9" spans="1:11" s="1" customFormat="1" ht="35.1" customHeight="1" thickBot="1">
      <c r="A9" s="45" t="s">
        <v>30</v>
      </c>
      <c r="B9" s="627">
        <v>0</v>
      </c>
      <c r="C9" s="627">
        <v>0</v>
      </c>
      <c r="D9" s="627">
        <v>0</v>
      </c>
      <c r="E9" s="627">
        <v>0</v>
      </c>
      <c r="F9" s="627">
        <v>3363</v>
      </c>
      <c r="G9" s="627">
        <v>50</v>
      </c>
      <c r="H9" s="627">
        <v>1922</v>
      </c>
      <c r="I9" s="626">
        <f t="shared" si="0"/>
        <v>5335</v>
      </c>
      <c r="J9" s="625" t="s">
        <v>29</v>
      </c>
      <c r="K9" s="755"/>
    </row>
    <row r="10" spans="1:11" s="1" customFormat="1" ht="35.1" customHeight="1" thickBot="1">
      <c r="A10" s="40" t="s">
        <v>32</v>
      </c>
      <c r="B10" s="630">
        <v>0</v>
      </c>
      <c r="C10" s="630">
        <v>113</v>
      </c>
      <c r="D10" s="630">
        <v>234</v>
      </c>
      <c r="E10" s="630">
        <v>1096</v>
      </c>
      <c r="F10" s="630">
        <v>10598</v>
      </c>
      <c r="G10" s="630">
        <v>16</v>
      </c>
      <c r="H10" s="630">
        <v>1716</v>
      </c>
      <c r="I10" s="629">
        <f t="shared" si="0"/>
        <v>13773</v>
      </c>
      <c r="J10" s="628" t="s">
        <v>31</v>
      </c>
      <c r="K10" s="755"/>
    </row>
    <row r="11" spans="1:11" s="1" customFormat="1" ht="35.1" customHeight="1" thickBot="1">
      <c r="A11" s="45" t="s">
        <v>34</v>
      </c>
      <c r="B11" s="627">
        <v>0</v>
      </c>
      <c r="C11" s="627">
        <v>50</v>
      </c>
      <c r="D11" s="627">
        <v>116</v>
      </c>
      <c r="E11" s="627">
        <v>99</v>
      </c>
      <c r="F11" s="627">
        <v>659</v>
      </c>
      <c r="G11" s="627">
        <v>0</v>
      </c>
      <c r="H11" s="627">
        <v>0</v>
      </c>
      <c r="I11" s="626">
        <f t="shared" si="0"/>
        <v>924</v>
      </c>
      <c r="J11" s="625" t="s">
        <v>33</v>
      </c>
      <c r="K11" s="755"/>
    </row>
    <row r="12" spans="1:11" ht="28.5" customHeight="1">
      <c r="A12" s="49" t="s">
        <v>39</v>
      </c>
      <c r="B12" s="624">
        <v>0</v>
      </c>
      <c r="C12" s="624">
        <v>117</v>
      </c>
      <c r="D12" s="624">
        <v>132</v>
      </c>
      <c r="E12" s="624">
        <v>97</v>
      </c>
      <c r="F12" s="624">
        <v>32</v>
      </c>
      <c r="G12" s="624">
        <v>0</v>
      </c>
      <c r="H12" s="624">
        <v>18</v>
      </c>
      <c r="I12" s="623">
        <f t="shared" si="0"/>
        <v>396</v>
      </c>
      <c r="J12" s="622" t="s">
        <v>38</v>
      </c>
      <c r="K12" s="755"/>
    </row>
    <row r="13" spans="1:11" ht="24.95" customHeight="1">
      <c r="A13" s="101" t="s">
        <v>474</v>
      </c>
      <c r="B13" s="621">
        <f t="shared" ref="B13:I13" si="1">SUM(B7:B12)</f>
        <v>0</v>
      </c>
      <c r="C13" s="621">
        <f t="shared" si="1"/>
        <v>280</v>
      </c>
      <c r="D13" s="621">
        <f t="shared" si="1"/>
        <v>482</v>
      </c>
      <c r="E13" s="621">
        <f t="shared" si="1"/>
        <v>1292</v>
      </c>
      <c r="F13" s="621">
        <f t="shared" si="1"/>
        <v>15058</v>
      </c>
      <c r="G13" s="453">
        <f t="shared" si="1"/>
        <v>114</v>
      </c>
      <c r="H13" s="453">
        <f t="shared" si="1"/>
        <v>27965</v>
      </c>
      <c r="I13" s="621">
        <f t="shared" si="1"/>
        <v>45191</v>
      </c>
      <c r="J13" s="620" t="s">
        <v>475</v>
      </c>
    </row>
    <row r="14" spans="1:11" ht="24.95" customHeight="1">
      <c r="A14" s="619" t="s">
        <v>454</v>
      </c>
      <c r="J14" s="617" t="s">
        <v>395</v>
      </c>
    </row>
    <row r="15" spans="1:11" ht="24.95" customHeight="1">
      <c r="A15" s="619"/>
    </row>
    <row r="21" spans="2:9" ht="24.95" customHeight="1">
      <c r="B21" s="618"/>
      <c r="C21" s="618"/>
      <c r="D21" s="618"/>
      <c r="E21" s="618"/>
      <c r="F21" s="618"/>
      <c r="G21" s="618"/>
      <c r="H21" s="618"/>
      <c r="I21" s="618"/>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zoomScale="70" zoomScaleNormal="100" zoomScaleSheetLayoutView="70" workbookViewId="0">
      <selection activeCell="H7" sqref="H7:H14"/>
    </sheetView>
  </sheetViews>
  <sheetFormatPr defaultColWidth="11.42578125" defaultRowHeight="24.95" customHeight="1"/>
  <cols>
    <col min="1" max="1" width="31" style="617" customWidth="1"/>
    <col min="2" max="9" width="11.7109375" style="617" customWidth="1"/>
    <col min="10" max="10" width="35.42578125" style="617" customWidth="1"/>
    <col min="11" max="16384" width="11.42578125" style="617"/>
  </cols>
  <sheetData>
    <row r="1" spans="1:10" s="634" customFormat="1" ht="23.25">
      <c r="A1" s="1132" t="s">
        <v>1029</v>
      </c>
      <c r="B1" s="1132"/>
      <c r="C1" s="1132"/>
      <c r="D1" s="1132"/>
      <c r="E1" s="1132"/>
      <c r="F1" s="1132"/>
      <c r="G1" s="1132"/>
      <c r="H1" s="1132"/>
      <c r="I1" s="1132"/>
      <c r="J1" s="1132"/>
    </row>
    <row r="2" spans="1:10" s="634" customFormat="1" ht="20.25">
      <c r="A2" s="1127" t="s">
        <v>1147</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752" customFormat="1" ht="21" customHeight="1">
      <c r="A4" s="749" t="s">
        <v>273</v>
      </c>
      <c r="B4" s="750"/>
      <c r="C4" s="750"/>
      <c r="D4" s="750"/>
      <c r="E4" s="750"/>
      <c r="F4" s="750"/>
      <c r="G4" s="750"/>
      <c r="H4" s="750"/>
      <c r="I4" s="750"/>
      <c r="J4" s="751" t="s">
        <v>274</v>
      </c>
    </row>
    <row r="5" spans="1:10" s="632" customFormat="1" ht="31.5">
      <c r="A5" s="1133" t="s">
        <v>1541</v>
      </c>
      <c r="B5" s="447" t="s">
        <v>49</v>
      </c>
      <c r="C5" s="447" t="s">
        <v>50</v>
      </c>
      <c r="D5" s="447" t="s">
        <v>52</v>
      </c>
      <c r="E5" s="447" t="s">
        <v>54</v>
      </c>
      <c r="F5" s="447" t="s">
        <v>56</v>
      </c>
      <c r="G5" s="447" t="s">
        <v>562</v>
      </c>
      <c r="H5" s="447" t="s">
        <v>173</v>
      </c>
      <c r="I5" s="447" t="s">
        <v>474</v>
      </c>
      <c r="J5" s="1130" t="s">
        <v>1540</v>
      </c>
    </row>
    <row r="6" spans="1:10" s="631" customFormat="1" ht="41.25" customHeight="1">
      <c r="A6" s="1134"/>
      <c r="B6" s="448" t="s">
        <v>48</v>
      </c>
      <c r="C6" s="448" t="s">
        <v>260</v>
      </c>
      <c r="D6" s="448" t="s">
        <v>51</v>
      </c>
      <c r="E6" s="448" t="s">
        <v>53</v>
      </c>
      <c r="F6" s="448" t="s">
        <v>207</v>
      </c>
      <c r="G6" s="448" t="s">
        <v>563</v>
      </c>
      <c r="H6" s="448" t="s">
        <v>57</v>
      </c>
      <c r="I6" s="449" t="s">
        <v>475</v>
      </c>
      <c r="J6" s="1131"/>
    </row>
    <row r="7" spans="1:10" s="1" customFormat="1" ht="35.1" customHeight="1" thickBot="1">
      <c r="A7" s="45" t="s">
        <v>1154</v>
      </c>
      <c r="B7" s="627">
        <v>6377</v>
      </c>
      <c r="C7" s="627">
        <v>1675</v>
      </c>
      <c r="D7" s="627">
        <v>1485</v>
      </c>
      <c r="E7" s="627">
        <v>2778</v>
      </c>
      <c r="F7" s="627">
        <v>48</v>
      </c>
      <c r="G7" s="627">
        <v>83</v>
      </c>
      <c r="H7" s="627">
        <v>0</v>
      </c>
      <c r="I7" s="626">
        <f t="shared" ref="I7:I14" si="0">SUM(B7:H7)</f>
        <v>12446</v>
      </c>
      <c r="J7" s="625" t="s">
        <v>23</v>
      </c>
    </row>
    <row r="8" spans="1:10" s="1" customFormat="1" ht="35.1" customHeight="1" thickBot="1">
      <c r="A8" s="40" t="s">
        <v>28</v>
      </c>
      <c r="B8" s="630">
        <v>26311</v>
      </c>
      <c r="C8" s="630">
        <v>5199</v>
      </c>
      <c r="D8" s="630">
        <v>3862</v>
      </c>
      <c r="E8" s="630">
        <v>2757</v>
      </c>
      <c r="F8" s="630">
        <v>83</v>
      </c>
      <c r="G8" s="630">
        <v>164</v>
      </c>
      <c r="H8" s="630">
        <v>0</v>
      </c>
      <c r="I8" s="629">
        <f t="shared" si="0"/>
        <v>38376</v>
      </c>
      <c r="J8" s="628" t="s">
        <v>27</v>
      </c>
    </row>
    <row r="9" spans="1:10" s="1" customFormat="1" ht="35.1" customHeight="1" thickBot="1">
      <c r="A9" s="45" t="s">
        <v>30</v>
      </c>
      <c r="B9" s="627">
        <v>14482</v>
      </c>
      <c r="C9" s="627">
        <v>2000</v>
      </c>
      <c r="D9" s="627">
        <v>1455</v>
      </c>
      <c r="E9" s="627">
        <v>1773</v>
      </c>
      <c r="F9" s="627">
        <v>0</v>
      </c>
      <c r="G9" s="627">
        <v>33</v>
      </c>
      <c r="H9" s="627">
        <v>0</v>
      </c>
      <c r="I9" s="626">
        <f t="shared" si="0"/>
        <v>19743</v>
      </c>
      <c r="J9" s="625" t="s">
        <v>29</v>
      </c>
    </row>
    <row r="10" spans="1:10" s="1" customFormat="1" ht="35.1" customHeight="1" thickBot="1">
      <c r="A10" s="40" t="s">
        <v>32</v>
      </c>
      <c r="B10" s="630">
        <v>28116</v>
      </c>
      <c r="C10" s="630">
        <v>3308</v>
      </c>
      <c r="D10" s="630">
        <v>2302</v>
      </c>
      <c r="E10" s="630">
        <v>1921</v>
      </c>
      <c r="F10" s="630">
        <v>131</v>
      </c>
      <c r="G10" s="630">
        <v>51</v>
      </c>
      <c r="H10" s="630">
        <v>0</v>
      </c>
      <c r="I10" s="629">
        <f t="shared" si="0"/>
        <v>35829</v>
      </c>
      <c r="J10" s="628" t="s">
        <v>31</v>
      </c>
    </row>
    <row r="11" spans="1:10" s="1" customFormat="1" ht="35.1" customHeight="1" thickBot="1">
      <c r="A11" s="45" t="s">
        <v>34</v>
      </c>
      <c r="B11" s="627">
        <v>2938</v>
      </c>
      <c r="C11" s="627">
        <v>149</v>
      </c>
      <c r="D11" s="627">
        <v>130</v>
      </c>
      <c r="E11" s="627">
        <v>212</v>
      </c>
      <c r="F11" s="627">
        <v>0</v>
      </c>
      <c r="G11" s="627">
        <v>0</v>
      </c>
      <c r="H11" s="627">
        <v>0</v>
      </c>
      <c r="I11" s="626">
        <f t="shared" si="0"/>
        <v>3429</v>
      </c>
      <c r="J11" s="625" t="s">
        <v>33</v>
      </c>
    </row>
    <row r="12" spans="1:10" s="1" customFormat="1" ht="35.1" customHeight="1" thickBot="1">
      <c r="A12" s="757" t="s">
        <v>1157</v>
      </c>
      <c r="B12" s="650">
        <v>2052</v>
      </c>
      <c r="C12" s="650">
        <v>264</v>
      </c>
      <c r="D12" s="650">
        <v>151</v>
      </c>
      <c r="E12" s="650">
        <v>32</v>
      </c>
      <c r="F12" s="650">
        <v>0</v>
      </c>
      <c r="G12" s="650">
        <v>0</v>
      </c>
      <c r="H12" s="650">
        <v>0</v>
      </c>
      <c r="I12" s="659">
        <f t="shared" si="0"/>
        <v>2499</v>
      </c>
      <c r="J12" s="649" t="s">
        <v>36</v>
      </c>
    </row>
    <row r="13" spans="1:10" s="1" customFormat="1" ht="35.1" customHeight="1" thickBot="1">
      <c r="A13" s="103" t="s">
        <v>1156</v>
      </c>
      <c r="B13" s="648">
        <v>1028</v>
      </c>
      <c r="C13" s="648">
        <v>326</v>
      </c>
      <c r="D13" s="648">
        <v>182</v>
      </c>
      <c r="E13" s="648">
        <v>82</v>
      </c>
      <c r="F13" s="648">
        <v>0</v>
      </c>
      <c r="G13" s="648">
        <v>0</v>
      </c>
      <c r="H13" s="648">
        <v>0</v>
      </c>
      <c r="I13" s="692">
        <f t="shared" si="0"/>
        <v>1618</v>
      </c>
      <c r="J13" s="647" t="s">
        <v>37</v>
      </c>
    </row>
    <row r="14" spans="1:10" s="1" customFormat="1" ht="35.1" customHeight="1">
      <c r="A14" s="100" t="s">
        <v>39</v>
      </c>
      <c r="B14" s="807">
        <v>831</v>
      </c>
      <c r="C14" s="807">
        <v>573</v>
      </c>
      <c r="D14" s="807">
        <v>161</v>
      </c>
      <c r="E14" s="807">
        <v>0</v>
      </c>
      <c r="F14" s="807">
        <v>0</v>
      </c>
      <c r="G14" s="807">
        <v>0</v>
      </c>
      <c r="H14" s="807">
        <v>0</v>
      </c>
      <c r="I14" s="636">
        <f t="shared" si="0"/>
        <v>1565</v>
      </c>
      <c r="J14" s="809" t="s">
        <v>38</v>
      </c>
    </row>
    <row r="15" spans="1:10" s="1" customFormat="1" ht="35.1" customHeight="1">
      <c r="A15" s="101" t="s">
        <v>474</v>
      </c>
      <c r="B15" s="621">
        <f t="shared" ref="B15:G15" si="1">SUM(B7:B14)</f>
        <v>82135</v>
      </c>
      <c r="C15" s="621">
        <f t="shared" si="1"/>
        <v>13494</v>
      </c>
      <c r="D15" s="621">
        <f t="shared" si="1"/>
        <v>9728</v>
      </c>
      <c r="E15" s="621">
        <f t="shared" si="1"/>
        <v>9555</v>
      </c>
      <c r="F15" s="621">
        <f t="shared" si="1"/>
        <v>262</v>
      </c>
      <c r="G15" s="453">
        <f t="shared" si="1"/>
        <v>331</v>
      </c>
      <c r="H15" s="453">
        <v>0</v>
      </c>
      <c r="I15" s="621">
        <f>SUM(I7:I14)</f>
        <v>115505</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zoomScale="70" zoomScaleNormal="100" zoomScaleSheetLayoutView="70" workbookViewId="0">
      <selection activeCell="H7" sqref="H7:H14"/>
    </sheetView>
  </sheetViews>
  <sheetFormatPr defaultColWidth="11.42578125" defaultRowHeight="24.95" customHeight="1"/>
  <cols>
    <col min="1" max="1" width="33.7109375" style="617" customWidth="1"/>
    <col min="2" max="9" width="11.7109375" style="617" customWidth="1"/>
    <col min="10" max="10" width="33.7109375" style="617" customWidth="1"/>
    <col min="11" max="16384" width="11.42578125" style="617"/>
  </cols>
  <sheetData>
    <row r="1" spans="1:10" s="634" customFormat="1" ht="23.25">
      <c r="A1" s="1132" t="s">
        <v>1030</v>
      </c>
      <c r="B1" s="1132"/>
      <c r="C1" s="1132"/>
      <c r="D1" s="1132"/>
      <c r="E1" s="1132"/>
      <c r="F1" s="1132"/>
      <c r="G1" s="1132"/>
      <c r="H1" s="1132"/>
      <c r="I1" s="1132"/>
      <c r="J1" s="1132"/>
    </row>
    <row r="2" spans="1:10" s="634" customFormat="1" ht="20.25">
      <c r="A2" s="1127" t="s">
        <v>1148</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752" customFormat="1" ht="21" customHeight="1">
      <c r="A4" s="749" t="s">
        <v>348</v>
      </c>
      <c r="B4" s="750"/>
      <c r="C4" s="750"/>
      <c r="D4" s="750"/>
      <c r="E4" s="750"/>
      <c r="F4" s="750"/>
      <c r="G4" s="750"/>
      <c r="H4" s="750"/>
      <c r="I4" s="750"/>
      <c r="J4" s="751" t="s">
        <v>349</v>
      </c>
    </row>
    <row r="5" spans="1:10" s="632" customFormat="1" ht="40.5" customHeight="1">
      <c r="A5" s="1133" t="s">
        <v>1542</v>
      </c>
      <c r="B5" s="447" t="s">
        <v>49</v>
      </c>
      <c r="C5" s="447" t="s">
        <v>50</v>
      </c>
      <c r="D5" s="447" t="s">
        <v>52</v>
      </c>
      <c r="E5" s="447" t="s">
        <v>54</v>
      </c>
      <c r="F5" s="447" t="s">
        <v>56</v>
      </c>
      <c r="G5" s="447" t="s">
        <v>562</v>
      </c>
      <c r="H5" s="447" t="s">
        <v>173</v>
      </c>
      <c r="I5" s="447" t="s">
        <v>474</v>
      </c>
      <c r="J5" s="1130" t="s">
        <v>1543</v>
      </c>
    </row>
    <row r="6" spans="1:10" s="631" customFormat="1" ht="41.25" customHeight="1">
      <c r="A6" s="1134"/>
      <c r="B6" s="448" t="s">
        <v>48</v>
      </c>
      <c r="C6" s="448" t="s">
        <v>260</v>
      </c>
      <c r="D6" s="448" t="s">
        <v>51</v>
      </c>
      <c r="E6" s="448" t="s">
        <v>53</v>
      </c>
      <c r="F6" s="448" t="s">
        <v>207</v>
      </c>
      <c r="G6" s="448" t="s">
        <v>563</v>
      </c>
      <c r="H6" s="448" t="s">
        <v>57</v>
      </c>
      <c r="I6" s="449" t="s">
        <v>475</v>
      </c>
      <c r="J6" s="1131"/>
    </row>
    <row r="7" spans="1:10" s="1" customFormat="1" ht="35.1" customHeight="1" thickBot="1">
      <c r="A7" s="70" t="s">
        <v>1154</v>
      </c>
      <c r="B7" s="627">
        <v>4727</v>
      </c>
      <c r="C7" s="627">
        <v>1331</v>
      </c>
      <c r="D7" s="627">
        <v>1076</v>
      </c>
      <c r="E7" s="627">
        <v>1994</v>
      </c>
      <c r="F7" s="627">
        <v>48</v>
      </c>
      <c r="G7" s="627">
        <v>67</v>
      </c>
      <c r="H7" s="627">
        <v>0</v>
      </c>
      <c r="I7" s="626">
        <f t="shared" ref="I7:I14" si="0">SUM(B7:H7)</f>
        <v>9243</v>
      </c>
      <c r="J7" s="625" t="s">
        <v>23</v>
      </c>
    </row>
    <row r="8" spans="1:10" s="1" customFormat="1" ht="35.1" customHeight="1" thickBot="1">
      <c r="A8" s="71" t="s">
        <v>28</v>
      </c>
      <c r="B8" s="630">
        <v>10750</v>
      </c>
      <c r="C8" s="630">
        <v>2634</v>
      </c>
      <c r="D8" s="630">
        <v>2059</v>
      </c>
      <c r="E8" s="630">
        <v>1242</v>
      </c>
      <c r="F8" s="630">
        <v>50</v>
      </c>
      <c r="G8" s="630">
        <v>81</v>
      </c>
      <c r="H8" s="630">
        <v>0</v>
      </c>
      <c r="I8" s="629">
        <f t="shared" si="0"/>
        <v>16816</v>
      </c>
      <c r="J8" s="628" t="s">
        <v>27</v>
      </c>
    </row>
    <row r="9" spans="1:10" s="1" customFormat="1" ht="35.1" customHeight="1" thickBot="1">
      <c r="A9" s="70" t="s">
        <v>30</v>
      </c>
      <c r="B9" s="627">
        <v>11384</v>
      </c>
      <c r="C9" s="627">
        <v>1223</v>
      </c>
      <c r="D9" s="627">
        <v>901</v>
      </c>
      <c r="E9" s="627">
        <v>900</v>
      </c>
      <c r="F9" s="627">
        <v>0</v>
      </c>
      <c r="G9" s="627">
        <v>0</v>
      </c>
      <c r="H9" s="627">
        <v>0</v>
      </c>
      <c r="I9" s="626">
        <f t="shared" si="0"/>
        <v>14408</v>
      </c>
      <c r="J9" s="625" t="s">
        <v>29</v>
      </c>
    </row>
    <row r="10" spans="1:10" s="1" customFormat="1" ht="35.1" customHeight="1" thickBot="1">
      <c r="A10" s="71" t="s">
        <v>32</v>
      </c>
      <c r="B10" s="630">
        <v>18107</v>
      </c>
      <c r="C10" s="630">
        <v>1339</v>
      </c>
      <c r="D10" s="630">
        <v>1036</v>
      </c>
      <c r="E10" s="630">
        <v>1508</v>
      </c>
      <c r="F10" s="630">
        <v>66</v>
      </c>
      <c r="G10" s="630">
        <v>0</v>
      </c>
      <c r="H10" s="630">
        <v>0</v>
      </c>
      <c r="I10" s="629">
        <f t="shared" si="0"/>
        <v>22056</v>
      </c>
      <c r="J10" s="628" t="s">
        <v>31</v>
      </c>
    </row>
    <row r="11" spans="1:10" s="1" customFormat="1" ht="35.1" customHeight="1" thickBot="1">
      <c r="A11" s="45" t="s">
        <v>34</v>
      </c>
      <c r="B11" s="627">
        <v>2163</v>
      </c>
      <c r="C11" s="627">
        <v>49</v>
      </c>
      <c r="D11" s="627">
        <v>130</v>
      </c>
      <c r="E11" s="627">
        <v>163</v>
      </c>
      <c r="F11" s="627">
        <v>0</v>
      </c>
      <c r="G11" s="627">
        <v>0</v>
      </c>
      <c r="H11" s="627">
        <v>0</v>
      </c>
      <c r="I11" s="626">
        <f t="shared" si="0"/>
        <v>2505</v>
      </c>
      <c r="J11" s="625" t="s">
        <v>33</v>
      </c>
    </row>
    <row r="12" spans="1:10" s="1" customFormat="1" ht="35.1" customHeight="1" thickBot="1">
      <c r="A12" s="757" t="s">
        <v>1157</v>
      </c>
      <c r="B12" s="650">
        <v>2052</v>
      </c>
      <c r="C12" s="650">
        <v>264</v>
      </c>
      <c r="D12" s="650">
        <v>151</v>
      </c>
      <c r="E12" s="650">
        <v>32</v>
      </c>
      <c r="F12" s="650">
        <v>0</v>
      </c>
      <c r="G12" s="650">
        <v>0</v>
      </c>
      <c r="H12" s="650">
        <v>0</v>
      </c>
      <c r="I12" s="659">
        <f t="shared" si="0"/>
        <v>2499</v>
      </c>
      <c r="J12" s="649" t="s">
        <v>36</v>
      </c>
    </row>
    <row r="13" spans="1:10" s="1" customFormat="1" ht="35.1" customHeight="1" thickBot="1">
      <c r="A13" s="103" t="s">
        <v>1156</v>
      </c>
      <c r="B13" s="648">
        <v>1028</v>
      </c>
      <c r="C13" s="648">
        <v>326</v>
      </c>
      <c r="D13" s="648">
        <v>182</v>
      </c>
      <c r="E13" s="648">
        <v>82</v>
      </c>
      <c r="F13" s="648">
        <v>0</v>
      </c>
      <c r="G13" s="648">
        <v>0</v>
      </c>
      <c r="H13" s="648">
        <v>0</v>
      </c>
      <c r="I13" s="692">
        <f t="shared" si="0"/>
        <v>1618</v>
      </c>
      <c r="J13" s="647" t="s">
        <v>37</v>
      </c>
    </row>
    <row r="14" spans="1:10" s="1" customFormat="1" ht="35.1" customHeight="1">
      <c r="A14" s="100" t="s">
        <v>39</v>
      </c>
      <c r="B14" s="847">
        <v>632</v>
      </c>
      <c r="C14" s="847">
        <v>392</v>
      </c>
      <c r="D14" s="847">
        <v>145</v>
      </c>
      <c r="E14" s="847">
        <v>0</v>
      </c>
      <c r="F14" s="847">
        <v>0</v>
      </c>
      <c r="G14" s="847">
        <v>0</v>
      </c>
      <c r="H14" s="847">
        <v>0</v>
      </c>
      <c r="I14" s="636">
        <f t="shared" si="0"/>
        <v>1169</v>
      </c>
      <c r="J14" s="809" t="s">
        <v>38</v>
      </c>
    </row>
    <row r="15" spans="1:10" s="1" customFormat="1" ht="35.1" customHeight="1">
      <c r="A15" s="101" t="s">
        <v>474</v>
      </c>
      <c r="B15" s="621">
        <f t="shared" ref="B15:I15" si="1">SUM(B7:B14)</f>
        <v>50843</v>
      </c>
      <c r="C15" s="621">
        <f t="shared" si="1"/>
        <v>7558</v>
      </c>
      <c r="D15" s="621">
        <f t="shared" si="1"/>
        <v>5680</v>
      </c>
      <c r="E15" s="621">
        <f t="shared" si="1"/>
        <v>5921</v>
      </c>
      <c r="F15" s="621">
        <f t="shared" si="1"/>
        <v>164</v>
      </c>
      <c r="G15" s="453">
        <f t="shared" si="1"/>
        <v>148</v>
      </c>
      <c r="H15" s="453">
        <f t="shared" si="1"/>
        <v>0</v>
      </c>
      <c r="I15" s="621">
        <f t="shared" si="1"/>
        <v>70314</v>
      </c>
      <c r="J15" s="620" t="s">
        <v>475</v>
      </c>
    </row>
    <row r="16" spans="1:10" ht="18" customHeight="1">
      <c r="A16" s="619" t="s">
        <v>71</v>
      </c>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rightToLeft="1" view="pageBreakPreview" zoomScale="70" zoomScaleNormal="100" zoomScaleSheetLayoutView="70" workbookViewId="0">
      <selection activeCell="H7" sqref="H7:H12"/>
    </sheetView>
  </sheetViews>
  <sheetFormatPr defaultColWidth="11.42578125" defaultRowHeight="24.95" customHeight="1"/>
  <cols>
    <col min="1" max="1" width="33.7109375" style="617" customWidth="1"/>
    <col min="2" max="9" width="11.7109375" style="617" customWidth="1"/>
    <col min="10" max="10" width="33.7109375" style="617" customWidth="1"/>
    <col min="11" max="16384" width="11.42578125" style="617"/>
  </cols>
  <sheetData>
    <row r="1" spans="1:11" s="634" customFormat="1" ht="23.25">
      <c r="A1" s="1132" t="s">
        <v>1031</v>
      </c>
      <c r="B1" s="1132"/>
      <c r="C1" s="1132"/>
      <c r="D1" s="1132"/>
      <c r="E1" s="1132"/>
      <c r="F1" s="1132"/>
      <c r="G1" s="1132"/>
      <c r="H1" s="1132"/>
      <c r="I1" s="1132"/>
      <c r="J1" s="1132"/>
    </row>
    <row r="2" spans="1:11" s="634" customFormat="1" ht="20.25">
      <c r="A2" s="1127" t="s">
        <v>1149</v>
      </c>
      <c r="B2" s="1127"/>
      <c r="C2" s="1127"/>
      <c r="D2" s="1127"/>
      <c r="E2" s="1127"/>
      <c r="F2" s="1127"/>
      <c r="G2" s="1127"/>
      <c r="H2" s="1127"/>
      <c r="I2" s="1127"/>
      <c r="J2" s="1127"/>
    </row>
    <row r="3" spans="1:11" s="634" customFormat="1" ht="20.25">
      <c r="A3" s="1127">
        <v>2021</v>
      </c>
      <c r="B3" s="1127"/>
      <c r="C3" s="1127"/>
      <c r="D3" s="1127"/>
      <c r="E3" s="1127"/>
      <c r="F3" s="1127"/>
      <c r="G3" s="1127"/>
      <c r="H3" s="1127"/>
      <c r="I3" s="1127"/>
      <c r="J3" s="1127"/>
    </row>
    <row r="4" spans="1:11" s="752" customFormat="1" ht="21" customHeight="1">
      <c r="A4" s="749" t="s">
        <v>484</v>
      </c>
      <c r="B4" s="750"/>
      <c r="C4" s="750"/>
      <c r="D4" s="750"/>
      <c r="E4" s="750"/>
      <c r="F4" s="750"/>
      <c r="G4" s="750"/>
      <c r="H4" s="750"/>
      <c r="I4" s="750"/>
      <c r="J4" s="751" t="s">
        <v>275</v>
      </c>
    </row>
    <row r="5" spans="1:11" s="632" customFormat="1" ht="40.5" customHeight="1">
      <c r="A5" s="1133" t="s">
        <v>1545</v>
      </c>
      <c r="B5" s="447" t="s">
        <v>49</v>
      </c>
      <c r="C5" s="447" t="s">
        <v>50</v>
      </c>
      <c r="D5" s="447" t="s">
        <v>52</v>
      </c>
      <c r="E5" s="447" t="s">
        <v>54</v>
      </c>
      <c r="F5" s="447" t="s">
        <v>56</v>
      </c>
      <c r="G5" s="447" t="s">
        <v>562</v>
      </c>
      <c r="H5" s="447" t="s">
        <v>173</v>
      </c>
      <c r="I5" s="447" t="s">
        <v>474</v>
      </c>
      <c r="J5" s="1130" t="s">
        <v>1544</v>
      </c>
    </row>
    <row r="6" spans="1:11" s="631" customFormat="1" ht="41.25" customHeight="1">
      <c r="A6" s="1134"/>
      <c r="B6" s="448" t="s">
        <v>48</v>
      </c>
      <c r="C6" s="448" t="s">
        <v>260</v>
      </c>
      <c r="D6" s="448" t="s">
        <v>51</v>
      </c>
      <c r="E6" s="448" t="s">
        <v>53</v>
      </c>
      <c r="F6" s="448" t="s">
        <v>207</v>
      </c>
      <c r="G6" s="448" t="s">
        <v>563</v>
      </c>
      <c r="H6" s="448" t="s">
        <v>57</v>
      </c>
      <c r="I6" s="449" t="s">
        <v>475</v>
      </c>
      <c r="J6" s="1131"/>
    </row>
    <row r="7" spans="1:11" s="1" customFormat="1" ht="35.1" customHeight="1" thickBot="1">
      <c r="A7" s="45" t="s">
        <v>1154</v>
      </c>
      <c r="B7" s="627">
        <v>1650</v>
      </c>
      <c r="C7" s="627">
        <v>344</v>
      </c>
      <c r="D7" s="627">
        <v>409</v>
      </c>
      <c r="E7" s="627">
        <v>784</v>
      </c>
      <c r="F7" s="627">
        <v>0</v>
      </c>
      <c r="G7" s="627">
        <v>16</v>
      </c>
      <c r="H7" s="627">
        <v>0</v>
      </c>
      <c r="I7" s="626">
        <f t="shared" ref="I7:I12" si="0">SUM(B7:H7)</f>
        <v>3203</v>
      </c>
      <c r="J7" s="625" t="s">
        <v>23</v>
      </c>
      <c r="K7" s="755"/>
    </row>
    <row r="8" spans="1:11" s="1" customFormat="1" ht="35.1" customHeight="1" thickBot="1">
      <c r="A8" s="40" t="s">
        <v>28</v>
      </c>
      <c r="B8" s="630">
        <v>15561</v>
      </c>
      <c r="C8" s="630">
        <v>2565</v>
      </c>
      <c r="D8" s="630">
        <v>1803</v>
      </c>
      <c r="E8" s="630">
        <v>1515</v>
      </c>
      <c r="F8" s="630">
        <v>33</v>
      </c>
      <c r="G8" s="630">
        <v>83</v>
      </c>
      <c r="H8" s="630">
        <v>0</v>
      </c>
      <c r="I8" s="629">
        <f t="shared" si="0"/>
        <v>21560</v>
      </c>
      <c r="J8" s="628" t="s">
        <v>27</v>
      </c>
      <c r="K8" s="755"/>
    </row>
    <row r="9" spans="1:11" s="1" customFormat="1" ht="35.1" customHeight="1" thickBot="1">
      <c r="A9" s="45" t="s">
        <v>30</v>
      </c>
      <c r="B9" s="627">
        <v>3098</v>
      </c>
      <c r="C9" s="627">
        <v>777</v>
      </c>
      <c r="D9" s="627">
        <v>554</v>
      </c>
      <c r="E9" s="627">
        <v>873</v>
      </c>
      <c r="F9" s="627">
        <v>0</v>
      </c>
      <c r="G9" s="627">
        <v>33</v>
      </c>
      <c r="H9" s="627">
        <v>0</v>
      </c>
      <c r="I9" s="626">
        <f t="shared" si="0"/>
        <v>5335</v>
      </c>
      <c r="J9" s="625" t="s">
        <v>29</v>
      </c>
      <c r="K9" s="755"/>
    </row>
    <row r="10" spans="1:11" s="1" customFormat="1" ht="35.1" customHeight="1" thickBot="1">
      <c r="A10" s="40" t="s">
        <v>32</v>
      </c>
      <c r="B10" s="630">
        <v>10009</v>
      </c>
      <c r="C10" s="630">
        <v>1969</v>
      </c>
      <c r="D10" s="630">
        <v>1266</v>
      </c>
      <c r="E10" s="630">
        <v>413</v>
      </c>
      <c r="F10" s="630">
        <v>65</v>
      </c>
      <c r="G10" s="630">
        <v>51</v>
      </c>
      <c r="H10" s="630">
        <v>0</v>
      </c>
      <c r="I10" s="629">
        <f t="shared" si="0"/>
        <v>13773</v>
      </c>
      <c r="J10" s="628" t="s">
        <v>31</v>
      </c>
      <c r="K10" s="755"/>
    </row>
    <row r="11" spans="1:11" s="1" customFormat="1" ht="41.25" customHeight="1" thickBot="1">
      <c r="A11" s="45" t="s">
        <v>34</v>
      </c>
      <c r="B11" s="627">
        <v>775</v>
      </c>
      <c r="C11" s="627">
        <v>100</v>
      </c>
      <c r="D11" s="627">
        <v>0</v>
      </c>
      <c r="E11" s="627">
        <v>49</v>
      </c>
      <c r="F11" s="627">
        <v>0</v>
      </c>
      <c r="G11" s="627">
        <v>0</v>
      </c>
      <c r="H11" s="627">
        <v>0</v>
      </c>
      <c r="I11" s="626">
        <f t="shared" si="0"/>
        <v>924</v>
      </c>
      <c r="J11" s="625" t="s">
        <v>33</v>
      </c>
      <c r="K11" s="755"/>
    </row>
    <row r="12" spans="1:11" ht="36" customHeight="1">
      <c r="A12" s="49" t="s">
        <v>39</v>
      </c>
      <c r="B12" s="624">
        <v>199</v>
      </c>
      <c r="C12" s="624">
        <v>181</v>
      </c>
      <c r="D12" s="624">
        <v>16</v>
      </c>
      <c r="E12" s="624">
        <v>0</v>
      </c>
      <c r="F12" s="624">
        <v>0</v>
      </c>
      <c r="G12" s="624">
        <v>0</v>
      </c>
      <c r="H12" s="624">
        <v>0</v>
      </c>
      <c r="I12" s="623">
        <f t="shared" si="0"/>
        <v>396</v>
      </c>
      <c r="J12" s="622" t="s">
        <v>38</v>
      </c>
      <c r="K12" s="755"/>
    </row>
    <row r="13" spans="1:11" ht="27" customHeight="1">
      <c r="A13" s="101" t="s">
        <v>474</v>
      </c>
      <c r="B13" s="621">
        <f t="shared" ref="B13:I13" si="1">SUM(B7:B12)</f>
        <v>31292</v>
      </c>
      <c r="C13" s="621">
        <f t="shared" si="1"/>
        <v>5936</v>
      </c>
      <c r="D13" s="621">
        <f t="shared" si="1"/>
        <v>4048</v>
      </c>
      <c r="E13" s="621">
        <f t="shared" si="1"/>
        <v>3634</v>
      </c>
      <c r="F13" s="621">
        <f t="shared" si="1"/>
        <v>98</v>
      </c>
      <c r="G13" s="453">
        <f t="shared" si="1"/>
        <v>183</v>
      </c>
      <c r="H13" s="453">
        <f t="shared" si="1"/>
        <v>0</v>
      </c>
      <c r="I13" s="621">
        <f t="shared" si="1"/>
        <v>45191</v>
      </c>
      <c r="J13" s="620" t="s">
        <v>475</v>
      </c>
    </row>
    <row r="14" spans="1:11" ht="24.95" customHeight="1">
      <c r="A14" s="619" t="s">
        <v>454</v>
      </c>
      <c r="J14" s="617" t="s">
        <v>395</v>
      </c>
    </row>
    <row r="15" spans="1:11" ht="24.95" customHeight="1">
      <c r="A15" s="619"/>
    </row>
    <row r="21" spans="2:9" ht="24.95" customHeight="1">
      <c r="B21" s="618"/>
      <c r="C21" s="618"/>
      <c r="D21" s="618"/>
      <c r="E21" s="618"/>
      <c r="F21" s="618"/>
      <c r="G21" s="618"/>
      <c r="H21" s="618"/>
      <c r="I21" s="618"/>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zoomScale="70" zoomScaleNormal="100" zoomScaleSheetLayoutView="70" workbookViewId="0">
      <selection activeCell="H7" sqref="H7:H26"/>
    </sheetView>
  </sheetViews>
  <sheetFormatPr defaultColWidth="11.42578125" defaultRowHeight="24.95" customHeight="1"/>
  <cols>
    <col min="1" max="1" width="35.85546875" style="617" customWidth="1"/>
    <col min="2" max="9" width="11.7109375" style="617" customWidth="1"/>
    <col min="10" max="10" width="40.7109375" style="617" customWidth="1"/>
    <col min="11" max="16384" width="11.42578125" style="617"/>
  </cols>
  <sheetData>
    <row r="1" spans="1:10" s="634" customFormat="1" ht="23.25">
      <c r="A1" s="1132" t="s">
        <v>1032</v>
      </c>
      <c r="B1" s="1132"/>
      <c r="C1" s="1132"/>
      <c r="D1" s="1132"/>
      <c r="E1" s="1132"/>
      <c r="F1" s="1132"/>
      <c r="G1" s="1132"/>
      <c r="H1" s="1132"/>
      <c r="I1" s="1132"/>
      <c r="J1" s="1132"/>
    </row>
    <row r="2" spans="1:10" s="634" customFormat="1" ht="20.25">
      <c r="A2" s="1127" t="s">
        <v>1150</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15.75">
      <c r="A4" s="677" t="s">
        <v>276</v>
      </c>
      <c r="B4" s="678"/>
      <c r="C4" s="678"/>
      <c r="D4" s="678"/>
      <c r="E4" s="678"/>
      <c r="F4" s="678"/>
      <c r="G4" s="678"/>
      <c r="H4" s="678"/>
      <c r="I4" s="678"/>
      <c r="J4" s="679" t="s">
        <v>277</v>
      </c>
    </row>
    <row r="5" spans="1:10" s="632" customFormat="1" ht="31.5">
      <c r="A5" s="1133" t="s">
        <v>470</v>
      </c>
      <c r="B5" s="447" t="s">
        <v>49</v>
      </c>
      <c r="C5" s="447" t="s">
        <v>50</v>
      </c>
      <c r="D5" s="447" t="s">
        <v>52</v>
      </c>
      <c r="E5" s="447" t="s">
        <v>54</v>
      </c>
      <c r="F5" s="447" t="s">
        <v>56</v>
      </c>
      <c r="G5" s="447" t="s">
        <v>562</v>
      </c>
      <c r="H5" s="447" t="s">
        <v>173</v>
      </c>
      <c r="I5" s="447" t="s">
        <v>474</v>
      </c>
      <c r="J5" s="1130" t="s">
        <v>1334</v>
      </c>
    </row>
    <row r="6" spans="1:10" s="631" customFormat="1" ht="38.25">
      <c r="A6" s="1134"/>
      <c r="B6" s="448" t="s">
        <v>48</v>
      </c>
      <c r="C6" s="448" t="s">
        <v>260</v>
      </c>
      <c r="D6" s="448" t="s">
        <v>51</v>
      </c>
      <c r="E6" s="448" t="s">
        <v>53</v>
      </c>
      <c r="F6" s="448" t="s">
        <v>207</v>
      </c>
      <c r="G6" s="448" t="s">
        <v>563</v>
      </c>
      <c r="H6" s="448" t="s">
        <v>57</v>
      </c>
      <c r="I6" s="449" t="s">
        <v>475</v>
      </c>
      <c r="J6" s="1131"/>
    </row>
    <row r="7" spans="1:10" s="1" customFormat="1" ht="15.75" thickBot="1">
      <c r="A7" s="45" t="s">
        <v>680</v>
      </c>
      <c r="B7" s="627">
        <v>33</v>
      </c>
      <c r="C7" s="627">
        <v>0</v>
      </c>
      <c r="D7" s="627">
        <v>0</v>
      </c>
      <c r="E7" s="627">
        <v>0</v>
      </c>
      <c r="F7" s="627">
        <v>0</v>
      </c>
      <c r="G7" s="627">
        <v>0</v>
      </c>
      <c r="H7" s="627">
        <v>0</v>
      </c>
      <c r="I7" s="626">
        <f t="shared" ref="I7:I26" si="0">SUM(B7:H7)</f>
        <v>33</v>
      </c>
      <c r="J7" s="625" t="s">
        <v>544</v>
      </c>
    </row>
    <row r="8" spans="1:10" s="1" customFormat="1" ht="15.75" thickBot="1">
      <c r="A8" s="40" t="s">
        <v>525</v>
      </c>
      <c r="B8" s="630">
        <v>0</v>
      </c>
      <c r="C8" s="630">
        <v>3644</v>
      </c>
      <c r="D8" s="630">
        <v>1962</v>
      </c>
      <c r="E8" s="630">
        <v>271</v>
      </c>
      <c r="F8" s="630">
        <v>0</v>
      </c>
      <c r="G8" s="630">
        <v>0</v>
      </c>
      <c r="H8" s="630">
        <v>0</v>
      </c>
      <c r="I8" s="629">
        <f>SUM(B8:H8)</f>
        <v>5877</v>
      </c>
      <c r="J8" s="628" t="s">
        <v>545</v>
      </c>
    </row>
    <row r="9" spans="1:10" s="1" customFormat="1" ht="15.75" thickBot="1">
      <c r="A9" s="45" t="s">
        <v>526</v>
      </c>
      <c r="B9" s="627">
        <v>0</v>
      </c>
      <c r="C9" s="627">
        <v>389</v>
      </c>
      <c r="D9" s="627">
        <v>1089</v>
      </c>
      <c r="E9" s="627">
        <v>390</v>
      </c>
      <c r="F9" s="627">
        <v>0</v>
      </c>
      <c r="G9" s="627">
        <v>0</v>
      </c>
      <c r="H9" s="627">
        <v>0</v>
      </c>
      <c r="I9" s="626">
        <f t="shared" si="0"/>
        <v>1868</v>
      </c>
      <c r="J9" s="625" t="s">
        <v>428</v>
      </c>
    </row>
    <row r="10" spans="1:10" s="1" customFormat="1" ht="30.75" thickBot="1">
      <c r="A10" s="40" t="s">
        <v>527</v>
      </c>
      <c r="B10" s="630">
        <v>0</v>
      </c>
      <c r="C10" s="630">
        <v>622</v>
      </c>
      <c r="D10" s="630">
        <v>1707</v>
      </c>
      <c r="E10" s="630">
        <v>0</v>
      </c>
      <c r="F10" s="630">
        <v>0</v>
      </c>
      <c r="G10" s="630">
        <v>0</v>
      </c>
      <c r="H10" s="630">
        <v>0</v>
      </c>
      <c r="I10" s="629">
        <f t="shared" si="0"/>
        <v>2329</v>
      </c>
      <c r="J10" s="628" t="s">
        <v>546</v>
      </c>
    </row>
    <row r="11" spans="1:10" s="1" customFormat="1" ht="39" thickBot="1">
      <c r="A11" s="45" t="s">
        <v>528</v>
      </c>
      <c r="B11" s="627">
        <v>0</v>
      </c>
      <c r="C11" s="627">
        <v>437</v>
      </c>
      <c r="D11" s="627">
        <v>178</v>
      </c>
      <c r="E11" s="627">
        <v>0</v>
      </c>
      <c r="F11" s="627">
        <v>0</v>
      </c>
      <c r="G11" s="627">
        <v>0</v>
      </c>
      <c r="H11" s="627">
        <v>0</v>
      </c>
      <c r="I11" s="626">
        <f t="shared" si="0"/>
        <v>615</v>
      </c>
      <c r="J11" s="625" t="s">
        <v>682</v>
      </c>
    </row>
    <row r="12" spans="1:10" s="1" customFormat="1" ht="15.75" thickBot="1">
      <c r="A12" s="40" t="s">
        <v>529</v>
      </c>
      <c r="B12" s="630">
        <v>0</v>
      </c>
      <c r="C12" s="630">
        <v>0</v>
      </c>
      <c r="D12" s="630">
        <v>0</v>
      </c>
      <c r="E12" s="630">
        <v>1561</v>
      </c>
      <c r="F12" s="630">
        <v>0</v>
      </c>
      <c r="G12" s="630">
        <v>0</v>
      </c>
      <c r="H12" s="630">
        <v>0</v>
      </c>
      <c r="I12" s="629">
        <f t="shared" si="0"/>
        <v>1561</v>
      </c>
      <c r="J12" s="628" t="s">
        <v>429</v>
      </c>
    </row>
    <row r="13" spans="1:10" s="1" customFormat="1" ht="45.75" thickBot="1">
      <c r="A13" s="45" t="s">
        <v>681</v>
      </c>
      <c r="B13" s="627">
        <v>0</v>
      </c>
      <c r="C13" s="627">
        <v>0</v>
      </c>
      <c r="D13" s="627">
        <v>674</v>
      </c>
      <c r="E13" s="627">
        <v>934</v>
      </c>
      <c r="F13" s="627">
        <v>0</v>
      </c>
      <c r="G13" s="627">
        <v>0</v>
      </c>
      <c r="H13" s="627">
        <v>0</v>
      </c>
      <c r="I13" s="626">
        <f t="shared" si="0"/>
        <v>1608</v>
      </c>
      <c r="J13" s="625" t="s">
        <v>683</v>
      </c>
    </row>
    <row r="14" spans="1:10" s="1" customFormat="1" ht="15.75" thickBot="1">
      <c r="A14" s="40" t="s">
        <v>531</v>
      </c>
      <c r="B14" s="630">
        <v>601</v>
      </c>
      <c r="C14" s="630">
        <v>716</v>
      </c>
      <c r="D14" s="630">
        <v>198</v>
      </c>
      <c r="E14" s="630">
        <v>930</v>
      </c>
      <c r="F14" s="630">
        <v>0</v>
      </c>
      <c r="G14" s="630">
        <v>0</v>
      </c>
      <c r="H14" s="630">
        <v>0</v>
      </c>
      <c r="I14" s="629">
        <f t="shared" si="0"/>
        <v>2445</v>
      </c>
      <c r="J14" s="628" t="s">
        <v>549</v>
      </c>
    </row>
    <row r="15" spans="1:10" s="1" customFormat="1" ht="15.75" thickBot="1">
      <c r="A15" s="45" t="s">
        <v>532</v>
      </c>
      <c r="B15" s="627">
        <v>0</v>
      </c>
      <c r="C15" s="627">
        <v>972</v>
      </c>
      <c r="D15" s="627">
        <v>0</v>
      </c>
      <c r="E15" s="627">
        <v>931</v>
      </c>
      <c r="F15" s="627">
        <v>0</v>
      </c>
      <c r="G15" s="627">
        <v>0</v>
      </c>
      <c r="H15" s="627">
        <v>0</v>
      </c>
      <c r="I15" s="626">
        <f t="shared" si="0"/>
        <v>1903</v>
      </c>
      <c r="J15" s="625" t="s">
        <v>550</v>
      </c>
    </row>
    <row r="16" spans="1:10" s="1" customFormat="1" ht="15.75" thickBot="1">
      <c r="A16" s="40" t="s">
        <v>533</v>
      </c>
      <c r="B16" s="630">
        <v>1172</v>
      </c>
      <c r="C16" s="630">
        <v>1256</v>
      </c>
      <c r="D16" s="630">
        <v>621</v>
      </c>
      <c r="E16" s="630">
        <v>377</v>
      </c>
      <c r="F16" s="630">
        <v>0</v>
      </c>
      <c r="G16" s="630">
        <v>0</v>
      </c>
      <c r="H16" s="630">
        <v>0</v>
      </c>
      <c r="I16" s="629">
        <f t="shared" si="0"/>
        <v>3426</v>
      </c>
      <c r="J16" s="628" t="s">
        <v>551</v>
      </c>
    </row>
    <row r="17" spans="1:10" s="1" customFormat="1" ht="15.75" thickBot="1">
      <c r="A17" s="45" t="s">
        <v>534</v>
      </c>
      <c r="B17" s="627">
        <v>496</v>
      </c>
      <c r="C17" s="627">
        <v>149</v>
      </c>
      <c r="D17" s="627">
        <v>3105</v>
      </c>
      <c r="E17" s="627">
        <v>476</v>
      </c>
      <c r="F17" s="627">
        <v>0</v>
      </c>
      <c r="G17" s="627">
        <v>0</v>
      </c>
      <c r="H17" s="627">
        <v>0</v>
      </c>
      <c r="I17" s="626">
        <f t="shared" si="0"/>
        <v>4226</v>
      </c>
      <c r="J17" s="625" t="s">
        <v>552</v>
      </c>
    </row>
    <row r="18" spans="1:10" s="1" customFormat="1" ht="15.75" thickBot="1">
      <c r="A18" s="40" t="s">
        <v>535</v>
      </c>
      <c r="B18" s="630">
        <v>0</v>
      </c>
      <c r="C18" s="630">
        <v>115</v>
      </c>
      <c r="D18" s="630">
        <v>194</v>
      </c>
      <c r="E18" s="630">
        <v>639</v>
      </c>
      <c r="F18" s="630">
        <v>0</v>
      </c>
      <c r="G18" s="630">
        <v>0</v>
      </c>
      <c r="H18" s="630">
        <v>0</v>
      </c>
      <c r="I18" s="629">
        <f t="shared" si="0"/>
        <v>948</v>
      </c>
      <c r="J18" s="628" t="s">
        <v>553</v>
      </c>
    </row>
    <row r="19" spans="1:10" s="1" customFormat="1" ht="26.25" thickBot="1">
      <c r="A19" s="45" t="s">
        <v>536</v>
      </c>
      <c r="B19" s="627">
        <v>0</v>
      </c>
      <c r="C19" s="627">
        <v>32</v>
      </c>
      <c r="D19" s="627">
        <v>0</v>
      </c>
      <c r="E19" s="627">
        <v>580</v>
      </c>
      <c r="F19" s="627">
        <v>0</v>
      </c>
      <c r="G19" s="627">
        <v>0</v>
      </c>
      <c r="H19" s="627">
        <v>0</v>
      </c>
      <c r="I19" s="626">
        <f t="shared" si="0"/>
        <v>612</v>
      </c>
      <c r="J19" s="625" t="s">
        <v>554</v>
      </c>
    </row>
    <row r="20" spans="1:10" s="1" customFormat="1" ht="15.75" thickBot="1">
      <c r="A20" s="40" t="s">
        <v>537</v>
      </c>
      <c r="B20" s="630">
        <v>0</v>
      </c>
      <c r="C20" s="630">
        <v>211</v>
      </c>
      <c r="D20" s="630">
        <v>0</v>
      </c>
      <c r="E20" s="630">
        <v>1295</v>
      </c>
      <c r="F20" s="630">
        <v>0</v>
      </c>
      <c r="G20" s="630">
        <v>0</v>
      </c>
      <c r="H20" s="630">
        <v>0</v>
      </c>
      <c r="I20" s="629">
        <f t="shared" si="0"/>
        <v>1506</v>
      </c>
      <c r="J20" s="628" t="s">
        <v>555</v>
      </c>
    </row>
    <row r="21" spans="1:10" s="1" customFormat="1" ht="30.75" thickBot="1">
      <c r="A21" s="45" t="s">
        <v>538</v>
      </c>
      <c r="B21" s="627">
        <v>63332</v>
      </c>
      <c r="C21" s="627">
        <v>0</v>
      </c>
      <c r="D21" s="627">
        <v>0</v>
      </c>
      <c r="E21" s="627">
        <v>0</v>
      </c>
      <c r="F21" s="627">
        <v>0</v>
      </c>
      <c r="G21" s="627">
        <v>0</v>
      </c>
      <c r="H21" s="627">
        <v>0</v>
      </c>
      <c r="I21" s="626">
        <f t="shared" si="0"/>
        <v>63332</v>
      </c>
      <c r="J21" s="625" t="s">
        <v>556</v>
      </c>
    </row>
    <row r="22" spans="1:10" s="1" customFormat="1" ht="15.75" thickBot="1">
      <c r="A22" s="40" t="s">
        <v>47</v>
      </c>
      <c r="B22" s="630">
        <v>12682</v>
      </c>
      <c r="C22" s="630">
        <v>84</v>
      </c>
      <c r="D22" s="630">
        <v>0</v>
      </c>
      <c r="E22" s="630">
        <v>516</v>
      </c>
      <c r="F22" s="630">
        <v>0</v>
      </c>
      <c r="G22" s="630">
        <v>0</v>
      </c>
      <c r="H22" s="630">
        <v>0</v>
      </c>
      <c r="I22" s="629">
        <f t="shared" si="0"/>
        <v>13282</v>
      </c>
      <c r="J22" s="628" t="s">
        <v>430</v>
      </c>
    </row>
    <row r="23" spans="1:10" s="1" customFormat="1" ht="30.75" thickBot="1">
      <c r="A23" s="45" t="s">
        <v>539</v>
      </c>
      <c r="B23" s="627">
        <v>2108</v>
      </c>
      <c r="C23" s="627">
        <v>4867</v>
      </c>
      <c r="D23" s="627">
        <v>0</v>
      </c>
      <c r="E23" s="627">
        <v>522</v>
      </c>
      <c r="F23" s="627">
        <v>0</v>
      </c>
      <c r="G23" s="627">
        <v>331</v>
      </c>
      <c r="H23" s="627">
        <v>0</v>
      </c>
      <c r="I23" s="626">
        <f t="shared" si="0"/>
        <v>7828</v>
      </c>
      <c r="J23" s="625" t="s">
        <v>557</v>
      </c>
    </row>
    <row r="24" spans="1:10" s="1" customFormat="1" ht="15.75" thickBot="1">
      <c r="A24" s="40" t="s">
        <v>540</v>
      </c>
      <c r="B24" s="630">
        <v>1563</v>
      </c>
      <c r="C24" s="630">
        <v>0</v>
      </c>
      <c r="D24" s="630">
        <v>0</v>
      </c>
      <c r="E24" s="630">
        <v>117</v>
      </c>
      <c r="F24" s="630">
        <v>0</v>
      </c>
      <c r="G24" s="630">
        <v>0</v>
      </c>
      <c r="H24" s="630">
        <v>0</v>
      </c>
      <c r="I24" s="629">
        <f t="shared" si="0"/>
        <v>1680</v>
      </c>
      <c r="J24" s="628" t="s">
        <v>558</v>
      </c>
    </row>
    <row r="25" spans="1:10" s="1" customFormat="1" ht="15.75" thickBot="1">
      <c r="A25" s="45" t="s">
        <v>541</v>
      </c>
      <c r="B25" s="627">
        <v>148</v>
      </c>
      <c r="C25" s="627">
        <v>0</v>
      </c>
      <c r="D25" s="627">
        <v>0</v>
      </c>
      <c r="E25" s="627">
        <v>16</v>
      </c>
      <c r="F25" s="627">
        <v>0</v>
      </c>
      <c r="G25" s="627">
        <v>0</v>
      </c>
      <c r="H25" s="627">
        <v>0</v>
      </c>
      <c r="I25" s="626">
        <f t="shared" si="0"/>
        <v>164</v>
      </c>
      <c r="J25" s="625" t="s">
        <v>559</v>
      </c>
    </row>
    <row r="26" spans="1:10" s="1" customFormat="1" ht="30">
      <c r="A26" s="49" t="s">
        <v>543</v>
      </c>
      <c r="B26" s="624">
        <v>0</v>
      </c>
      <c r="C26" s="624">
        <v>0</v>
      </c>
      <c r="D26" s="624">
        <v>0</v>
      </c>
      <c r="E26" s="624">
        <v>0</v>
      </c>
      <c r="F26" s="624">
        <v>262</v>
      </c>
      <c r="G26" s="624">
        <v>0</v>
      </c>
      <c r="H26" s="624">
        <v>0</v>
      </c>
      <c r="I26" s="623">
        <f t="shared" si="0"/>
        <v>262</v>
      </c>
      <c r="J26" s="622" t="s">
        <v>561</v>
      </c>
    </row>
    <row r="27" spans="1:10" s="6" customFormat="1" ht="30" customHeight="1">
      <c r="A27" s="101" t="s">
        <v>474</v>
      </c>
      <c r="B27" s="621">
        <f t="shared" ref="B27:I27" si="1">SUM(B7:B26)</f>
        <v>82135</v>
      </c>
      <c r="C27" s="621">
        <f t="shared" si="1"/>
        <v>13494</v>
      </c>
      <c r="D27" s="621">
        <f t="shared" si="1"/>
        <v>9728</v>
      </c>
      <c r="E27" s="621">
        <f t="shared" si="1"/>
        <v>9555</v>
      </c>
      <c r="F27" s="621">
        <f t="shared" si="1"/>
        <v>262</v>
      </c>
      <c r="G27" s="621">
        <f t="shared" si="1"/>
        <v>331</v>
      </c>
      <c r="H27" s="621">
        <f t="shared" si="1"/>
        <v>0</v>
      </c>
      <c r="I27" s="621">
        <f t="shared" si="1"/>
        <v>115505</v>
      </c>
      <c r="J27" s="620" t="s">
        <v>475</v>
      </c>
    </row>
    <row r="28" spans="1:10" ht="18" customHeight="1">
      <c r="A28" s="619" t="s">
        <v>71</v>
      </c>
      <c r="J28" s="617" t="s">
        <v>395</v>
      </c>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zoomScale="70" zoomScaleNormal="100" zoomScaleSheetLayoutView="70" workbookViewId="0">
      <selection activeCell="H7" sqref="H7:H26"/>
    </sheetView>
  </sheetViews>
  <sheetFormatPr defaultColWidth="11.42578125" defaultRowHeight="24.95" customHeight="1"/>
  <cols>
    <col min="1" max="1" width="35.85546875" style="617" customWidth="1"/>
    <col min="2" max="9" width="11.7109375" style="617" customWidth="1"/>
    <col min="10" max="10" width="40.7109375" style="617" customWidth="1"/>
    <col min="11" max="16384" width="11.42578125" style="617"/>
  </cols>
  <sheetData>
    <row r="1" spans="1:10" s="634" customFormat="1" ht="23.25">
      <c r="A1" s="1132" t="s">
        <v>1033</v>
      </c>
      <c r="B1" s="1132"/>
      <c r="C1" s="1132"/>
      <c r="D1" s="1132"/>
      <c r="E1" s="1132"/>
      <c r="F1" s="1132"/>
      <c r="G1" s="1132"/>
      <c r="H1" s="1132"/>
      <c r="I1" s="1132"/>
      <c r="J1" s="1132"/>
    </row>
    <row r="2" spans="1:10" s="634" customFormat="1" ht="20.25">
      <c r="A2" s="1127" t="s">
        <v>1151</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15.75">
      <c r="A4" s="677" t="s">
        <v>278</v>
      </c>
      <c r="B4" s="678"/>
      <c r="C4" s="678"/>
      <c r="D4" s="678"/>
      <c r="E4" s="678"/>
      <c r="F4" s="678"/>
      <c r="G4" s="678"/>
      <c r="H4" s="678"/>
      <c r="I4" s="678"/>
      <c r="J4" s="679" t="s">
        <v>391</v>
      </c>
    </row>
    <row r="5" spans="1:10" s="632" customFormat="1" ht="31.5">
      <c r="A5" s="1133" t="s">
        <v>1546</v>
      </c>
      <c r="B5" s="447" t="s">
        <v>49</v>
      </c>
      <c r="C5" s="447" t="s">
        <v>50</v>
      </c>
      <c r="D5" s="447" t="s">
        <v>52</v>
      </c>
      <c r="E5" s="447" t="s">
        <v>54</v>
      </c>
      <c r="F5" s="447" t="s">
        <v>56</v>
      </c>
      <c r="G5" s="447" t="s">
        <v>562</v>
      </c>
      <c r="H5" s="447" t="s">
        <v>173</v>
      </c>
      <c r="I5" s="447" t="s">
        <v>474</v>
      </c>
      <c r="J5" s="1130" t="s">
        <v>208</v>
      </c>
    </row>
    <row r="6" spans="1:10" s="631" customFormat="1" ht="38.25">
      <c r="A6" s="1134"/>
      <c r="B6" s="448" t="s">
        <v>48</v>
      </c>
      <c r="C6" s="448" t="s">
        <v>260</v>
      </c>
      <c r="D6" s="448" t="s">
        <v>51</v>
      </c>
      <c r="E6" s="448" t="s">
        <v>53</v>
      </c>
      <c r="F6" s="448" t="s">
        <v>207</v>
      </c>
      <c r="G6" s="448" t="s">
        <v>563</v>
      </c>
      <c r="H6" s="448" t="s">
        <v>57</v>
      </c>
      <c r="I6" s="449" t="s">
        <v>475</v>
      </c>
      <c r="J6" s="1131"/>
    </row>
    <row r="7" spans="1:10" s="1" customFormat="1" ht="15.75" thickBot="1">
      <c r="A7" s="45" t="s">
        <v>680</v>
      </c>
      <c r="B7" s="627">
        <v>33</v>
      </c>
      <c r="C7" s="627">
        <v>0</v>
      </c>
      <c r="D7" s="627">
        <v>0</v>
      </c>
      <c r="E7" s="627">
        <v>0</v>
      </c>
      <c r="F7" s="627">
        <v>0</v>
      </c>
      <c r="G7" s="627">
        <v>0</v>
      </c>
      <c r="H7" s="627">
        <v>0</v>
      </c>
      <c r="I7" s="626">
        <f t="shared" ref="I7:I26" si="0">SUM(B7:H7)</f>
        <v>33</v>
      </c>
      <c r="J7" s="625" t="s">
        <v>544</v>
      </c>
    </row>
    <row r="8" spans="1:10" s="1" customFormat="1" ht="15.75" thickBot="1">
      <c r="A8" s="40" t="s">
        <v>525</v>
      </c>
      <c r="B8" s="630">
        <v>0</v>
      </c>
      <c r="C8" s="630">
        <v>2792</v>
      </c>
      <c r="D8" s="630">
        <v>1349</v>
      </c>
      <c r="E8" s="630">
        <v>204</v>
      </c>
      <c r="F8" s="630">
        <v>0</v>
      </c>
      <c r="G8" s="630">
        <v>0</v>
      </c>
      <c r="H8" s="630">
        <v>0</v>
      </c>
      <c r="I8" s="629">
        <f t="shared" si="0"/>
        <v>4345</v>
      </c>
      <c r="J8" s="628" t="s">
        <v>545</v>
      </c>
    </row>
    <row r="9" spans="1:10" s="1" customFormat="1" ht="15.75" thickBot="1">
      <c r="A9" s="45" t="s">
        <v>526</v>
      </c>
      <c r="B9" s="627">
        <v>0</v>
      </c>
      <c r="C9" s="627">
        <v>323</v>
      </c>
      <c r="D9" s="627">
        <v>973</v>
      </c>
      <c r="E9" s="627">
        <v>357</v>
      </c>
      <c r="F9" s="627">
        <v>0</v>
      </c>
      <c r="G9" s="627">
        <v>0</v>
      </c>
      <c r="H9" s="627">
        <v>0</v>
      </c>
      <c r="I9" s="626">
        <f t="shared" si="0"/>
        <v>1653</v>
      </c>
      <c r="J9" s="625" t="s">
        <v>428</v>
      </c>
    </row>
    <row r="10" spans="1:10" s="1" customFormat="1" ht="30.75" thickBot="1">
      <c r="A10" s="40" t="s">
        <v>527</v>
      </c>
      <c r="B10" s="630">
        <v>0</v>
      </c>
      <c r="C10" s="630">
        <v>299</v>
      </c>
      <c r="D10" s="630">
        <v>987</v>
      </c>
      <c r="E10" s="630">
        <v>0</v>
      </c>
      <c r="F10" s="630">
        <v>0</v>
      </c>
      <c r="G10" s="630">
        <v>0</v>
      </c>
      <c r="H10" s="630">
        <v>0</v>
      </c>
      <c r="I10" s="629">
        <f t="shared" si="0"/>
        <v>1286</v>
      </c>
      <c r="J10" s="628" t="s">
        <v>546</v>
      </c>
    </row>
    <row r="11" spans="1:10" s="1" customFormat="1" ht="39" thickBot="1">
      <c r="A11" s="45" t="s">
        <v>528</v>
      </c>
      <c r="B11" s="627">
        <v>0</v>
      </c>
      <c r="C11" s="627">
        <v>272</v>
      </c>
      <c r="D11" s="627">
        <v>178</v>
      </c>
      <c r="E11" s="627">
        <v>0</v>
      </c>
      <c r="F11" s="627">
        <v>0</v>
      </c>
      <c r="G11" s="627">
        <v>0</v>
      </c>
      <c r="H11" s="627">
        <v>0</v>
      </c>
      <c r="I11" s="626">
        <f t="shared" si="0"/>
        <v>450</v>
      </c>
      <c r="J11" s="625" t="s">
        <v>682</v>
      </c>
    </row>
    <row r="12" spans="1:10" s="1" customFormat="1" ht="15.75" thickBot="1">
      <c r="A12" s="40" t="s">
        <v>529</v>
      </c>
      <c r="B12" s="630">
        <v>0</v>
      </c>
      <c r="C12" s="630">
        <v>0</v>
      </c>
      <c r="D12" s="630">
        <v>0</v>
      </c>
      <c r="E12" s="630">
        <v>1346</v>
      </c>
      <c r="F12" s="630">
        <v>0</v>
      </c>
      <c r="G12" s="630">
        <v>0</v>
      </c>
      <c r="H12" s="630">
        <v>0</v>
      </c>
      <c r="I12" s="629">
        <f t="shared" si="0"/>
        <v>1346</v>
      </c>
      <c r="J12" s="628" t="s">
        <v>429</v>
      </c>
    </row>
    <row r="13" spans="1:10" s="1" customFormat="1" ht="45.75" thickBot="1">
      <c r="A13" s="45" t="s">
        <v>681</v>
      </c>
      <c r="B13" s="627">
        <v>0</v>
      </c>
      <c r="C13" s="627">
        <v>0</v>
      </c>
      <c r="D13" s="627">
        <v>147</v>
      </c>
      <c r="E13" s="627">
        <v>734</v>
      </c>
      <c r="F13" s="627">
        <v>0</v>
      </c>
      <c r="G13" s="627">
        <v>0</v>
      </c>
      <c r="H13" s="627">
        <v>0</v>
      </c>
      <c r="I13" s="626">
        <f t="shared" si="0"/>
        <v>881</v>
      </c>
      <c r="J13" s="625" t="s">
        <v>683</v>
      </c>
    </row>
    <row r="14" spans="1:10" s="1" customFormat="1" ht="15.75" thickBot="1">
      <c r="A14" s="40" t="s">
        <v>531</v>
      </c>
      <c r="B14" s="630">
        <v>298</v>
      </c>
      <c r="C14" s="630">
        <v>366</v>
      </c>
      <c r="D14" s="630">
        <v>148</v>
      </c>
      <c r="E14" s="630">
        <v>330</v>
      </c>
      <c r="F14" s="630">
        <v>0</v>
      </c>
      <c r="G14" s="630">
        <v>0</v>
      </c>
      <c r="H14" s="630">
        <v>0</v>
      </c>
      <c r="I14" s="629">
        <f t="shared" si="0"/>
        <v>1142</v>
      </c>
      <c r="J14" s="628" t="s">
        <v>549</v>
      </c>
    </row>
    <row r="15" spans="1:10" s="1" customFormat="1" ht="15.75" thickBot="1">
      <c r="A15" s="45" t="s">
        <v>532</v>
      </c>
      <c r="B15" s="627">
        <v>0</v>
      </c>
      <c r="C15" s="627">
        <v>492</v>
      </c>
      <c r="D15" s="627">
        <v>0</v>
      </c>
      <c r="E15" s="627">
        <v>395</v>
      </c>
      <c r="F15" s="627">
        <v>0</v>
      </c>
      <c r="G15" s="627">
        <v>0</v>
      </c>
      <c r="H15" s="627">
        <v>0</v>
      </c>
      <c r="I15" s="626">
        <f t="shared" si="0"/>
        <v>887</v>
      </c>
      <c r="J15" s="625" t="s">
        <v>550</v>
      </c>
    </row>
    <row r="16" spans="1:10" s="1" customFormat="1" ht="15.75" thickBot="1">
      <c r="A16" s="40" t="s">
        <v>533</v>
      </c>
      <c r="B16" s="630">
        <v>642</v>
      </c>
      <c r="C16" s="630">
        <v>884</v>
      </c>
      <c r="D16" s="630">
        <v>393</v>
      </c>
      <c r="E16" s="630">
        <v>199</v>
      </c>
      <c r="F16" s="630">
        <v>0</v>
      </c>
      <c r="G16" s="630">
        <v>0</v>
      </c>
      <c r="H16" s="630">
        <v>0</v>
      </c>
      <c r="I16" s="629">
        <f t="shared" si="0"/>
        <v>2118</v>
      </c>
      <c r="J16" s="628" t="s">
        <v>551</v>
      </c>
    </row>
    <row r="17" spans="1:10" s="1" customFormat="1" ht="15.75" thickBot="1">
      <c r="A17" s="45" t="s">
        <v>534</v>
      </c>
      <c r="B17" s="627">
        <v>262</v>
      </c>
      <c r="C17" s="627">
        <v>50</v>
      </c>
      <c r="D17" s="627">
        <v>1391</v>
      </c>
      <c r="E17" s="627">
        <v>296</v>
      </c>
      <c r="F17" s="627">
        <v>0</v>
      </c>
      <c r="G17" s="627">
        <v>0</v>
      </c>
      <c r="H17" s="627">
        <v>0</v>
      </c>
      <c r="I17" s="626">
        <f t="shared" si="0"/>
        <v>1999</v>
      </c>
      <c r="J17" s="625" t="s">
        <v>552</v>
      </c>
    </row>
    <row r="18" spans="1:10" s="1" customFormat="1" ht="15.75" thickBot="1">
      <c r="A18" s="40" t="s">
        <v>535</v>
      </c>
      <c r="B18" s="630">
        <v>0</v>
      </c>
      <c r="C18" s="630">
        <v>82</v>
      </c>
      <c r="D18" s="630">
        <v>114</v>
      </c>
      <c r="E18" s="630">
        <v>378</v>
      </c>
      <c r="F18" s="630">
        <v>0</v>
      </c>
      <c r="G18" s="630">
        <v>0</v>
      </c>
      <c r="H18" s="630">
        <v>0</v>
      </c>
      <c r="I18" s="629">
        <f t="shared" si="0"/>
        <v>574</v>
      </c>
      <c r="J18" s="628" t="s">
        <v>553</v>
      </c>
    </row>
    <row r="19" spans="1:10" s="1" customFormat="1" ht="26.25" thickBot="1">
      <c r="A19" s="45" t="s">
        <v>536</v>
      </c>
      <c r="B19" s="627">
        <v>0</v>
      </c>
      <c r="C19" s="627">
        <v>32</v>
      </c>
      <c r="D19" s="627">
        <v>0</v>
      </c>
      <c r="E19" s="627">
        <v>396</v>
      </c>
      <c r="F19" s="627">
        <v>0</v>
      </c>
      <c r="G19" s="627">
        <v>0</v>
      </c>
      <c r="H19" s="627">
        <v>0</v>
      </c>
      <c r="I19" s="626">
        <f t="shared" si="0"/>
        <v>428</v>
      </c>
      <c r="J19" s="625" t="s">
        <v>554</v>
      </c>
    </row>
    <row r="20" spans="1:10" s="1" customFormat="1" ht="15.75" thickBot="1">
      <c r="A20" s="40" t="s">
        <v>537</v>
      </c>
      <c r="B20" s="630">
        <v>0</v>
      </c>
      <c r="C20" s="630">
        <v>195</v>
      </c>
      <c r="D20" s="630">
        <v>0</v>
      </c>
      <c r="E20" s="630">
        <v>571</v>
      </c>
      <c r="F20" s="630">
        <v>0</v>
      </c>
      <c r="G20" s="630">
        <v>0</v>
      </c>
      <c r="H20" s="630">
        <v>0</v>
      </c>
      <c r="I20" s="629">
        <f t="shared" si="0"/>
        <v>766</v>
      </c>
      <c r="J20" s="628" t="s">
        <v>555</v>
      </c>
    </row>
    <row r="21" spans="1:10" s="1" customFormat="1" ht="30.75" thickBot="1">
      <c r="A21" s="45" t="s">
        <v>538</v>
      </c>
      <c r="B21" s="627">
        <v>45972</v>
      </c>
      <c r="C21" s="627">
        <v>0</v>
      </c>
      <c r="D21" s="627">
        <v>0</v>
      </c>
      <c r="E21" s="627">
        <v>0</v>
      </c>
      <c r="F21" s="627">
        <v>0</v>
      </c>
      <c r="G21" s="627">
        <v>0</v>
      </c>
      <c r="H21" s="627">
        <v>0</v>
      </c>
      <c r="I21" s="626">
        <f t="shared" si="0"/>
        <v>45972</v>
      </c>
      <c r="J21" s="625" t="s">
        <v>556</v>
      </c>
    </row>
    <row r="22" spans="1:10" s="1" customFormat="1" ht="15.75" thickBot="1">
      <c r="A22" s="40" t="s">
        <v>47</v>
      </c>
      <c r="B22" s="630">
        <v>2026</v>
      </c>
      <c r="C22" s="630">
        <v>84</v>
      </c>
      <c r="D22" s="630">
        <v>0</v>
      </c>
      <c r="E22" s="630">
        <v>305</v>
      </c>
      <c r="F22" s="630">
        <v>0</v>
      </c>
      <c r="G22" s="630">
        <v>0</v>
      </c>
      <c r="H22" s="630">
        <v>0</v>
      </c>
      <c r="I22" s="629">
        <f t="shared" si="0"/>
        <v>2415</v>
      </c>
      <c r="J22" s="628" t="s">
        <v>430</v>
      </c>
    </row>
    <row r="23" spans="1:10" s="1" customFormat="1" ht="30.75" thickBot="1">
      <c r="A23" s="45" t="s">
        <v>539</v>
      </c>
      <c r="B23" s="627">
        <v>751</v>
      </c>
      <c r="C23" s="627">
        <v>1687</v>
      </c>
      <c r="D23" s="627">
        <v>0</v>
      </c>
      <c r="E23" s="627">
        <v>309</v>
      </c>
      <c r="F23" s="627">
        <v>0</v>
      </c>
      <c r="G23" s="627">
        <v>148</v>
      </c>
      <c r="H23" s="627">
        <v>0</v>
      </c>
      <c r="I23" s="626">
        <f t="shared" si="0"/>
        <v>2895</v>
      </c>
      <c r="J23" s="625" t="s">
        <v>557</v>
      </c>
    </row>
    <row r="24" spans="1:10" s="1" customFormat="1" ht="15.75" thickBot="1">
      <c r="A24" s="40" t="s">
        <v>540</v>
      </c>
      <c r="B24" s="630">
        <v>727</v>
      </c>
      <c r="C24" s="630">
        <v>0</v>
      </c>
      <c r="D24" s="630">
        <v>0</v>
      </c>
      <c r="E24" s="630">
        <v>101</v>
      </c>
      <c r="F24" s="630">
        <v>0</v>
      </c>
      <c r="G24" s="630">
        <v>0</v>
      </c>
      <c r="H24" s="630">
        <v>0</v>
      </c>
      <c r="I24" s="629">
        <f t="shared" si="0"/>
        <v>828</v>
      </c>
      <c r="J24" s="628" t="s">
        <v>558</v>
      </c>
    </row>
    <row r="25" spans="1:10" s="1" customFormat="1" ht="15.75" thickBot="1">
      <c r="A25" s="45" t="s">
        <v>541</v>
      </c>
      <c r="B25" s="627">
        <v>132</v>
      </c>
      <c r="C25" s="627">
        <v>0</v>
      </c>
      <c r="D25" s="627">
        <v>0</v>
      </c>
      <c r="E25" s="627">
        <v>0</v>
      </c>
      <c r="F25" s="627">
        <v>0</v>
      </c>
      <c r="G25" s="627">
        <v>0</v>
      </c>
      <c r="H25" s="627">
        <v>0</v>
      </c>
      <c r="I25" s="626">
        <f t="shared" si="0"/>
        <v>132</v>
      </c>
      <c r="J25" s="625" t="s">
        <v>559</v>
      </c>
    </row>
    <row r="26" spans="1:10" s="1" customFormat="1" ht="30">
      <c r="A26" s="49" t="s">
        <v>543</v>
      </c>
      <c r="B26" s="624">
        <v>0</v>
      </c>
      <c r="C26" s="624">
        <v>0</v>
      </c>
      <c r="D26" s="624">
        <v>0</v>
      </c>
      <c r="E26" s="624">
        <v>0</v>
      </c>
      <c r="F26" s="624">
        <v>164</v>
      </c>
      <c r="G26" s="624">
        <v>0</v>
      </c>
      <c r="H26" s="624">
        <v>0</v>
      </c>
      <c r="I26" s="623">
        <f t="shared" si="0"/>
        <v>164</v>
      </c>
      <c r="J26" s="622" t="s">
        <v>561</v>
      </c>
    </row>
    <row r="27" spans="1:10" s="6" customFormat="1" ht="30" customHeight="1">
      <c r="A27" s="102" t="s">
        <v>474</v>
      </c>
      <c r="B27" s="643">
        <f t="shared" ref="B27:I27" si="1">SUM(B7:B26)</f>
        <v>50843</v>
      </c>
      <c r="C27" s="643">
        <f t="shared" si="1"/>
        <v>7558</v>
      </c>
      <c r="D27" s="643">
        <f t="shared" si="1"/>
        <v>5680</v>
      </c>
      <c r="E27" s="643">
        <f t="shared" si="1"/>
        <v>5921</v>
      </c>
      <c r="F27" s="643">
        <f t="shared" si="1"/>
        <v>164</v>
      </c>
      <c r="G27" s="473">
        <f t="shared" si="1"/>
        <v>148</v>
      </c>
      <c r="H27" s="473">
        <f t="shared" si="1"/>
        <v>0</v>
      </c>
      <c r="I27" s="643">
        <f t="shared" si="1"/>
        <v>70314</v>
      </c>
      <c r="J27" s="642" t="s">
        <v>475</v>
      </c>
    </row>
    <row r="28" spans="1:10" ht="18" customHeight="1">
      <c r="A28" s="619" t="s">
        <v>71</v>
      </c>
      <c r="J28" s="617" t="s">
        <v>395</v>
      </c>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rightToLeft="1" view="pageBreakPreview" zoomScale="70" zoomScaleNormal="100" zoomScaleSheetLayoutView="70" workbookViewId="0">
      <selection activeCell="H7" sqref="H7:H25"/>
    </sheetView>
  </sheetViews>
  <sheetFormatPr defaultColWidth="11.42578125" defaultRowHeight="24.95" customHeight="1"/>
  <cols>
    <col min="1" max="1" width="32.28515625" style="617" customWidth="1"/>
    <col min="2" max="9" width="11.7109375" style="617" customWidth="1"/>
    <col min="10" max="10" width="40.7109375" style="617" customWidth="1"/>
    <col min="11" max="16384" width="11.42578125" style="617"/>
  </cols>
  <sheetData>
    <row r="1" spans="1:10" s="634" customFormat="1" ht="23.25">
      <c r="A1" s="1132" t="s">
        <v>1034</v>
      </c>
      <c r="B1" s="1132"/>
      <c r="C1" s="1132"/>
      <c r="D1" s="1132"/>
      <c r="E1" s="1132"/>
      <c r="F1" s="1132"/>
      <c r="G1" s="1132"/>
      <c r="H1" s="1132"/>
      <c r="I1" s="1132"/>
      <c r="J1" s="1132"/>
    </row>
    <row r="2" spans="1:10" s="634" customFormat="1" ht="20.25">
      <c r="A2" s="1127" t="s">
        <v>1152</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15.75">
      <c r="A4" s="677" t="s">
        <v>279</v>
      </c>
      <c r="B4" s="678"/>
      <c r="C4" s="678"/>
      <c r="D4" s="678"/>
      <c r="E4" s="678"/>
      <c r="F4" s="678"/>
      <c r="G4" s="678"/>
      <c r="H4" s="678"/>
      <c r="I4" s="678"/>
      <c r="J4" s="679" t="s">
        <v>280</v>
      </c>
    </row>
    <row r="5" spans="1:10" s="632" customFormat="1" ht="31.5">
      <c r="A5" s="1133" t="s">
        <v>1547</v>
      </c>
      <c r="B5" s="447" t="s">
        <v>49</v>
      </c>
      <c r="C5" s="447" t="s">
        <v>50</v>
      </c>
      <c r="D5" s="447" t="s">
        <v>52</v>
      </c>
      <c r="E5" s="447" t="s">
        <v>54</v>
      </c>
      <c r="F5" s="447" t="s">
        <v>56</v>
      </c>
      <c r="G5" s="447" t="s">
        <v>562</v>
      </c>
      <c r="H5" s="447" t="s">
        <v>173</v>
      </c>
      <c r="I5" s="447" t="s">
        <v>474</v>
      </c>
      <c r="J5" s="1130" t="s">
        <v>208</v>
      </c>
    </row>
    <row r="6" spans="1:10" s="631" customFormat="1" ht="38.25">
      <c r="A6" s="1134"/>
      <c r="B6" s="448" t="s">
        <v>48</v>
      </c>
      <c r="C6" s="448" t="s">
        <v>260</v>
      </c>
      <c r="D6" s="448" t="s">
        <v>51</v>
      </c>
      <c r="E6" s="448" t="s">
        <v>53</v>
      </c>
      <c r="F6" s="448" t="s">
        <v>207</v>
      </c>
      <c r="G6" s="448" t="s">
        <v>563</v>
      </c>
      <c r="H6" s="448" t="s">
        <v>57</v>
      </c>
      <c r="I6" s="449" t="s">
        <v>475</v>
      </c>
      <c r="J6" s="1131"/>
    </row>
    <row r="7" spans="1:10" s="1" customFormat="1" ht="15.75" thickBot="1">
      <c r="A7" s="45" t="s">
        <v>525</v>
      </c>
      <c r="B7" s="627">
        <v>0</v>
      </c>
      <c r="C7" s="627">
        <v>852</v>
      </c>
      <c r="D7" s="627">
        <v>613</v>
      </c>
      <c r="E7" s="627">
        <v>67</v>
      </c>
      <c r="F7" s="627">
        <v>0</v>
      </c>
      <c r="G7" s="627">
        <v>0</v>
      </c>
      <c r="H7" s="627">
        <v>0</v>
      </c>
      <c r="I7" s="626">
        <f t="shared" ref="I7:I25" si="0">SUM(B7:H7)</f>
        <v>1532</v>
      </c>
      <c r="J7" s="625" t="s">
        <v>545</v>
      </c>
    </row>
    <row r="8" spans="1:10" s="1" customFormat="1" ht="15.75" thickBot="1">
      <c r="A8" s="40" t="s">
        <v>526</v>
      </c>
      <c r="B8" s="630">
        <v>0</v>
      </c>
      <c r="C8" s="630">
        <v>66</v>
      </c>
      <c r="D8" s="630">
        <v>116</v>
      </c>
      <c r="E8" s="630">
        <v>33</v>
      </c>
      <c r="F8" s="630">
        <v>0</v>
      </c>
      <c r="G8" s="630">
        <v>0</v>
      </c>
      <c r="H8" s="630">
        <v>0</v>
      </c>
      <c r="I8" s="629">
        <f t="shared" si="0"/>
        <v>215</v>
      </c>
      <c r="J8" s="628" t="s">
        <v>428</v>
      </c>
    </row>
    <row r="9" spans="1:10" s="1" customFormat="1" ht="30.75" thickBot="1">
      <c r="A9" s="45" t="s">
        <v>527</v>
      </c>
      <c r="B9" s="627">
        <v>0</v>
      </c>
      <c r="C9" s="627">
        <v>323</v>
      </c>
      <c r="D9" s="627">
        <v>720</v>
      </c>
      <c r="E9" s="627">
        <v>0</v>
      </c>
      <c r="F9" s="627">
        <v>0</v>
      </c>
      <c r="G9" s="627">
        <v>0</v>
      </c>
      <c r="H9" s="627">
        <v>0</v>
      </c>
      <c r="I9" s="626">
        <f t="shared" si="0"/>
        <v>1043</v>
      </c>
      <c r="J9" s="625" t="s">
        <v>546</v>
      </c>
    </row>
    <row r="10" spans="1:10" s="1" customFormat="1" ht="39" thickBot="1">
      <c r="A10" s="40" t="s">
        <v>528</v>
      </c>
      <c r="B10" s="630">
        <v>0</v>
      </c>
      <c r="C10" s="630">
        <v>165</v>
      </c>
      <c r="D10" s="630">
        <v>0</v>
      </c>
      <c r="E10" s="630">
        <v>0</v>
      </c>
      <c r="F10" s="630">
        <v>0</v>
      </c>
      <c r="G10" s="630">
        <v>0</v>
      </c>
      <c r="H10" s="630">
        <v>0</v>
      </c>
      <c r="I10" s="629">
        <f t="shared" si="0"/>
        <v>165</v>
      </c>
      <c r="J10" s="628" t="s">
        <v>682</v>
      </c>
    </row>
    <row r="11" spans="1:10" s="1" customFormat="1" ht="15.75" thickBot="1">
      <c r="A11" s="45" t="s">
        <v>529</v>
      </c>
      <c r="B11" s="627">
        <v>0</v>
      </c>
      <c r="C11" s="627">
        <v>0</v>
      </c>
      <c r="D11" s="627">
        <v>0</v>
      </c>
      <c r="E11" s="627">
        <v>215</v>
      </c>
      <c r="F11" s="627">
        <v>0</v>
      </c>
      <c r="G11" s="627">
        <v>0</v>
      </c>
      <c r="H11" s="627">
        <v>0</v>
      </c>
      <c r="I11" s="626">
        <f t="shared" si="0"/>
        <v>215</v>
      </c>
      <c r="J11" s="625" t="s">
        <v>429</v>
      </c>
    </row>
    <row r="12" spans="1:10" s="1" customFormat="1" ht="60.75" thickBot="1">
      <c r="A12" s="40" t="s">
        <v>681</v>
      </c>
      <c r="B12" s="630">
        <v>0</v>
      </c>
      <c r="C12" s="630">
        <v>0</v>
      </c>
      <c r="D12" s="630">
        <v>527</v>
      </c>
      <c r="E12" s="630">
        <v>200</v>
      </c>
      <c r="F12" s="630">
        <v>0</v>
      </c>
      <c r="G12" s="630">
        <v>0</v>
      </c>
      <c r="H12" s="630">
        <v>0</v>
      </c>
      <c r="I12" s="629">
        <f t="shared" si="0"/>
        <v>727</v>
      </c>
      <c r="J12" s="628" t="s">
        <v>683</v>
      </c>
    </row>
    <row r="13" spans="1:10" s="1" customFormat="1" ht="15.75" thickBot="1">
      <c r="A13" s="45" t="s">
        <v>531</v>
      </c>
      <c r="B13" s="627">
        <v>303</v>
      </c>
      <c r="C13" s="627">
        <v>350</v>
      </c>
      <c r="D13" s="627">
        <v>50</v>
      </c>
      <c r="E13" s="627">
        <v>600</v>
      </c>
      <c r="F13" s="627">
        <v>0</v>
      </c>
      <c r="G13" s="627">
        <v>0</v>
      </c>
      <c r="H13" s="627">
        <v>0</v>
      </c>
      <c r="I13" s="626">
        <f t="shared" si="0"/>
        <v>1303</v>
      </c>
      <c r="J13" s="625" t="s">
        <v>549</v>
      </c>
    </row>
    <row r="14" spans="1:10" s="1" customFormat="1" ht="15.75" thickBot="1">
      <c r="A14" s="40" t="s">
        <v>532</v>
      </c>
      <c r="B14" s="630">
        <v>0</v>
      </c>
      <c r="C14" s="630">
        <v>480</v>
      </c>
      <c r="D14" s="630">
        <v>0</v>
      </c>
      <c r="E14" s="630">
        <v>536</v>
      </c>
      <c r="F14" s="630">
        <v>0</v>
      </c>
      <c r="G14" s="630">
        <v>0</v>
      </c>
      <c r="H14" s="630">
        <v>0</v>
      </c>
      <c r="I14" s="629">
        <f t="shared" si="0"/>
        <v>1016</v>
      </c>
      <c r="J14" s="628" t="s">
        <v>550</v>
      </c>
    </row>
    <row r="15" spans="1:10" s="1" customFormat="1" ht="15.75" thickBot="1">
      <c r="A15" s="45" t="s">
        <v>533</v>
      </c>
      <c r="B15" s="627">
        <v>530</v>
      </c>
      <c r="C15" s="627">
        <v>372</v>
      </c>
      <c r="D15" s="627">
        <v>228</v>
      </c>
      <c r="E15" s="627">
        <v>178</v>
      </c>
      <c r="F15" s="627">
        <v>0</v>
      </c>
      <c r="G15" s="627">
        <v>0</v>
      </c>
      <c r="H15" s="627">
        <v>0</v>
      </c>
      <c r="I15" s="626">
        <f t="shared" si="0"/>
        <v>1308</v>
      </c>
      <c r="J15" s="625" t="s">
        <v>551</v>
      </c>
    </row>
    <row r="16" spans="1:10" s="1" customFormat="1" ht="15.75" thickBot="1">
      <c r="A16" s="40" t="s">
        <v>534</v>
      </c>
      <c r="B16" s="630">
        <v>234</v>
      </c>
      <c r="C16" s="630">
        <v>99</v>
      </c>
      <c r="D16" s="630">
        <v>1714</v>
      </c>
      <c r="E16" s="630">
        <v>180</v>
      </c>
      <c r="F16" s="630">
        <v>0</v>
      </c>
      <c r="G16" s="630">
        <v>0</v>
      </c>
      <c r="H16" s="630">
        <v>0</v>
      </c>
      <c r="I16" s="629">
        <f t="shared" si="0"/>
        <v>2227</v>
      </c>
      <c r="J16" s="628" t="s">
        <v>552</v>
      </c>
    </row>
    <row r="17" spans="1:10" s="1" customFormat="1" ht="15.75" thickBot="1">
      <c r="A17" s="45" t="s">
        <v>535</v>
      </c>
      <c r="B17" s="627">
        <v>0</v>
      </c>
      <c r="C17" s="627">
        <v>33</v>
      </c>
      <c r="D17" s="627">
        <v>80</v>
      </c>
      <c r="E17" s="627">
        <v>261</v>
      </c>
      <c r="F17" s="627">
        <v>0</v>
      </c>
      <c r="G17" s="627">
        <v>0</v>
      </c>
      <c r="H17" s="627">
        <v>0</v>
      </c>
      <c r="I17" s="626">
        <f t="shared" si="0"/>
        <v>374</v>
      </c>
      <c r="J17" s="625" t="s">
        <v>553</v>
      </c>
    </row>
    <row r="18" spans="1:10" s="1" customFormat="1" ht="26.25" thickBot="1">
      <c r="A18" s="40" t="s">
        <v>536</v>
      </c>
      <c r="B18" s="630">
        <v>0</v>
      </c>
      <c r="C18" s="630">
        <v>0</v>
      </c>
      <c r="D18" s="630">
        <v>0</v>
      </c>
      <c r="E18" s="630">
        <v>184</v>
      </c>
      <c r="F18" s="630">
        <v>0</v>
      </c>
      <c r="G18" s="630">
        <v>0</v>
      </c>
      <c r="H18" s="630">
        <v>0</v>
      </c>
      <c r="I18" s="629">
        <f t="shared" si="0"/>
        <v>184</v>
      </c>
      <c r="J18" s="628" t="s">
        <v>554</v>
      </c>
    </row>
    <row r="19" spans="1:10" s="1" customFormat="1" ht="15.75" thickBot="1">
      <c r="A19" s="45" t="s">
        <v>537</v>
      </c>
      <c r="B19" s="627">
        <v>0</v>
      </c>
      <c r="C19" s="627">
        <v>16</v>
      </c>
      <c r="D19" s="627">
        <v>0</v>
      </c>
      <c r="E19" s="627">
        <v>724</v>
      </c>
      <c r="F19" s="627">
        <v>0</v>
      </c>
      <c r="G19" s="627">
        <v>0</v>
      </c>
      <c r="H19" s="627">
        <v>0</v>
      </c>
      <c r="I19" s="626">
        <f t="shared" si="0"/>
        <v>740</v>
      </c>
      <c r="J19" s="625" t="s">
        <v>555</v>
      </c>
    </row>
    <row r="20" spans="1:10" s="1" customFormat="1" ht="30.75" thickBot="1">
      <c r="A20" s="40" t="s">
        <v>538</v>
      </c>
      <c r="B20" s="630">
        <v>17360</v>
      </c>
      <c r="C20" s="630">
        <v>0</v>
      </c>
      <c r="D20" s="630">
        <v>0</v>
      </c>
      <c r="E20" s="630">
        <v>0</v>
      </c>
      <c r="F20" s="630">
        <v>0</v>
      </c>
      <c r="G20" s="630">
        <v>0</v>
      </c>
      <c r="H20" s="630">
        <v>0</v>
      </c>
      <c r="I20" s="629">
        <f t="shared" si="0"/>
        <v>17360</v>
      </c>
      <c r="J20" s="628" t="s">
        <v>556</v>
      </c>
    </row>
    <row r="21" spans="1:10" s="1" customFormat="1" ht="15.75" thickBot="1">
      <c r="A21" s="45" t="s">
        <v>47</v>
      </c>
      <c r="B21" s="627">
        <v>10656</v>
      </c>
      <c r="C21" s="627">
        <v>0</v>
      </c>
      <c r="D21" s="627">
        <v>0</v>
      </c>
      <c r="E21" s="627">
        <v>211</v>
      </c>
      <c r="F21" s="627">
        <v>0</v>
      </c>
      <c r="G21" s="627">
        <v>0</v>
      </c>
      <c r="H21" s="627">
        <v>0</v>
      </c>
      <c r="I21" s="626">
        <f t="shared" si="0"/>
        <v>10867</v>
      </c>
      <c r="J21" s="625" t="s">
        <v>430</v>
      </c>
    </row>
    <row r="22" spans="1:10" s="1" customFormat="1" ht="30.75" thickBot="1">
      <c r="A22" s="40" t="s">
        <v>539</v>
      </c>
      <c r="B22" s="630">
        <v>1357</v>
      </c>
      <c r="C22" s="630">
        <v>3180</v>
      </c>
      <c r="D22" s="630">
        <v>0</v>
      </c>
      <c r="E22" s="630">
        <v>213</v>
      </c>
      <c r="F22" s="630">
        <v>0</v>
      </c>
      <c r="G22" s="630">
        <v>183</v>
      </c>
      <c r="H22" s="630">
        <v>0</v>
      </c>
      <c r="I22" s="629">
        <f t="shared" si="0"/>
        <v>4933</v>
      </c>
      <c r="J22" s="628" t="s">
        <v>557</v>
      </c>
    </row>
    <row r="23" spans="1:10" s="1" customFormat="1" ht="15.75" thickBot="1">
      <c r="A23" s="45" t="s">
        <v>540</v>
      </c>
      <c r="B23" s="627">
        <v>836</v>
      </c>
      <c r="C23" s="627">
        <v>0</v>
      </c>
      <c r="D23" s="627">
        <v>0</v>
      </c>
      <c r="E23" s="627">
        <v>16</v>
      </c>
      <c r="F23" s="627">
        <v>0</v>
      </c>
      <c r="G23" s="627">
        <v>0</v>
      </c>
      <c r="H23" s="627">
        <v>0</v>
      </c>
      <c r="I23" s="626">
        <f t="shared" si="0"/>
        <v>852</v>
      </c>
      <c r="J23" s="625" t="s">
        <v>558</v>
      </c>
    </row>
    <row r="24" spans="1:10" s="1" customFormat="1" ht="15.75" thickBot="1">
      <c r="A24" s="40" t="s">
        <v>541</v>
      </c>
      <c r="B24" s="630">
        <v>16</v>
      </c>
      <c r="C24" s="630">
        <v>0</v>
      </c>
      <c r="D24" s="630">
        <v>0</v>
      </c>
      <c r="E24" s="630">
        <v>16</v>
      </c>
      <c r="F24" s="630">
        <v>0</v>
      </c>
      <c r="G24" s="630">
        <v>0</v>
      </c>
      <c r="H24" s="630">
        <v>0</v>
      </c>
      <c r="I24" s="629">
        <f t="shared" si="0"/>
        <v>32</v>
      </c>
      <c r="J24" s="628" t="s">
        <v>559</v>
      </c>
    </row>
    <row r="25" spans="1:10" s="1" customFormat="1" ht="30">
      <c r="A25" s="85" t="s">
        <v>543</v>
      </c>
      <c r="B25" s="639">
        <v>0</v>
      </c>
      <c r="C25" s="639">
        <v>0</v>
      </c>
      <c r="D25" s="639">
        <v>0</v>
      </c>
      <c r="E25" s="639">
        <v>0</v>
      </c>
      <c r="F25" s="639">
        <v>98</v>
      </c>
      <c r="G25" s="639">
        <v>0</v>
      </c>
      <c r="H25" s="639">
        <v>0</v>
      </c>
      <c r="I25" s="638">
        <f t="shared" si="0"/>
        <v>98</v>
      </c>
      <c r="J25" s="637" t="s">
        <v>561</v>
      </c>
    </row>
    <row r="26" spans="1:10" s="1" customFormat="1" ht="21" customHeight="1">
      <c r="A26" s="112" t="s">
        <v>474</v>
      </c>
      <c r="B26" s="636">
        <f t="shared" ref="B26:I26" si="1">SUM(B7:B25)</f>
        <v>31292</v>
      </c>
      <c r="C26" s="636">
        <f t="shared" si="1"/>
        <v>5936</v>
      </c>
      <c r="D26" s="636">
        <f t="shared" si="1"/>
        <v>4048</v>
      </c>
      <c r="E26" s="636">
        <f t="shared" si="1"/>
        <v>3634</v>
      </c>
      <c r="F26" s="636">
        <f t="shared" si="1"/>
        <v>98</v>
      </c>
      <c r="G26" s="259">
        <f t="shared" si="1"/>
        <v>183</v>
      </c>
      <c r="H26" s="259">
        <f t="shared" si="1"/>
        <v>0</v>
      </c>
      <c r="I26" s="636">
        <f t="shared" si="1"/>
        <v>45191</v>
      </c>
      <c r="J26" s="635" t="s">
        <v>475</v>
      </c>
    </row>
    <row r="27" spans="1:10" ht="12.75">
      <c r="A27" s="619" t="s">
        <v>454</v>
      </c>
      <c r="J27" s="617" t="s">
        <v>395</v>
      </c>
    </row>
    <row r="33" spans="2:9" ht="24.95" customHeight="1">
      <c r="B33" s="618"/>
      <c r="C33" s="618"/>
      <c r="D33" s="618"/>
      <c r="E33" s="618"/>
      <c r="F33" s="618"/>
      <c r="G33" s="618"/>
      <c r="H33" s="618"/>
      <c r="I33" s="618"/>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rightToLeft="1" view="pageBreakPreview" zoomScale="70" zoomScaleNormal="100" zoomScaleSheetLayoutView="70" workbookViewId="0">
      <selection activeCell="E7" sqref="E7"/>
    </sheetView>
  </sheetViews>
  <sheetFormatPr defaultColWidth="11.42578125" defaultRowHeight="24.95" customHeight="1"/>
  <cols>
    <col min="1" max="1" width="35.7109375" style="617" customWidth="1"/>
    <col min="2" max="5" width="14" style="617" customWidth="1"/>
    <col min="6" max="6" width="12.7109375" style="617" customWidth="1"/>
    <col min="7" max="7" width="35.7109375" style="617" customWidth="1"/>
    <col min="8" max="16384" width="11.42578125" style="617"/>
  </cols>
  <sheetData>
    <row r="1" spans="1:7" s="634" customFormat="1" ht="23.25">
      <c r="A1" s="1132" t="s">
        <v>1035</v>
      </c>
      <c r="B1" s="1132"/>
      <c r="C1" s="1132"/>
      <c r="D1" s="1132"/>
      <c r="E1" s="1132"/>
      <c r="F1" s="1132"/>
      <c r="G1" s="1132"/>
    </row>
    <row r="2" spans="1:7" s="634" customFormat="1" ht="39.75" customHeight="1">
      <c r="A2" s="1127" t="s">
        <v>1153</v>
      </c>
      <c r="B2" s="1127"/>
      <c r="C2" s="1127"/>
      <c r="D2" s="1127"/>
      <c r="E2" s="1127"/>
      <c r="F2" s="1127"/>
      <c r="G2" s="1127"/>
    </row>
    <row r="3" spans="1:7" s="634" customFormat="1" ht="20.25">
      <c r="A3" s="1127">
        <v>2021</v>
      </c>
      <c r="B3" s="1127"/>
      <c r="C3" s="1127"/>
      <c r="D3" s="1127"/>
      <c r="E3" s="1127"/>
      <c r="F3" s="1127"/>
      <c r="G3" s="1127"/>
    </row>
    <row r="4" spans="1:7" s="633" customFormat="1" ht="21" customHeight="1">
      <c r="A4" s="677" t="s">
        <v>281</v>
      </c>
      <c r="B4" s="678"/>
      <c r="C4" s="678"/>
      <c r="D4" s="678"/>
      <c r="E4" s="678"/>
      <c r="F4" s="678"/>
      <c r="G4" s="679" t="s">
        <v>282</v>
      </c>
    </row>
    <row r="5" spans="1:7" s="632" customFormat="1" ht="42" customHeight="1">
      <c r="A5" s="1133" t="s">
        <v>371</v>
      </c>
      <c r="B5" s="447" t="s">
        <v>18</v>
      </c>
      <c r="C5" s="447" t="s">
        <v>20</v>
      </c>
      <c r="D5" s="447" t="s">
        <v>22</v>
      </c>
      <c r="E5" s="447" t="s">
        <v>202</v>
      </c>
      <c r="F5" s="447" t="s">
        <v>474</v>
      </c>
      <c r="G5" s="1130" t="s">
        <v>634</v>
      </c>
    </row>
    <row r="6" spans="1:7" s="631" customFormat="1" ht="42" customHeight="1">
      <c r="A6" s="1134"/>
      <c r="B6" s="448" t="s">
        <v>17</v>
      </c>
      <c r="C6" s="448" t="s">
        <v>19</v>
      </c>
      <c r="D6" s="448" t="s">
        <v>21</v>
      </c>
      <c r="E6" s="448" t="s">
        <v>181</v>
      </c>
      <c r="F6" s="449" t="s">
        <v>475</v>
      </c>
      <c r="G6" s="1131"/>
    </row>
    <row r="7" spans="1:7" s="1" customFormat="1" ht="35.1" customHeight="1" thickBot="1">
      <c r="A7" s="45" t="s">
        <v>1154</v>
      </c>
      <c r="B7" s="627">
        <v>2834</v>
      </c>
      <c r="C7" s="627">
        <v>0</v>
      </c>
      <c r="D7" s="627">
        <v>34687</v>
      </c>
      <c r="E7" s="627">
        <v>0</v>
      </c>
      <c r="F7" s="252">
        <f t="shared" ref="F7:F15" si="0">SUM(B7:E7)</f>
        <v>37521</v>
      </c>
      <c r="G7" s="625" t="s">
        <v>23</v>
      </c>
    </row>
    <row r="8" spans="1:7" s="1" customFormat="1" ht="35.1" customHeight="1" thickBot="1">
      <c r="A8" s="40" t="s">
        <v>28</v>
      </c>
      <c r="B8" s="630">
        <v>179</v>
      </c>
      <c r="C8" s="630">
        <v>0</v>
      </c>
      <c r="D8" s="630">
        <v>186104</v>
      </c>
      <c r="E8" s="630">
        <v>0</v>
      </c>
      <c r="F8" s="253">
        <f t="shared" si="0"/>
        <v>186283</v>
      </c>
      <c r="G8" s="628" t="s">
        <v>27</v>
      </c>
    </row>
    <row r="9" spans="1:7" s="1" customFormat="1" ht="35.1" customHeight="1" thickBot="1">
      <c r="A9" s="45" t="s">
        <v>30</v>
      </c>
      <c r="B9" s="627">
        <v>250</v>
      </c>
      <c r="C9" s="627">
        <v>426</v>
      </c>
      <c r="D9" s="627">
        <v>147631</v>
      </c>
      <c r="E9" s="627">
        <v>0</v>
      </c>
      <c r="F9" s="252">
        <f t="shared" si="0"/>
        <v>148307</v>
      </c>
      <c r="G9" s="625" t="s">
        <v>29</v>
      </c>
    </row>
    <row r="10" spans="1:7" s="1" customFormat="1" ht="35.1" customHeight="1" thickBot="1">
      <c r="A10" s="40" t="s">
        <v>32</v>
      </c>
      <c r="B10" s="630">
        <v>149</v>
      </c>
      <c r="C10" s="630">
        <v>79</v>
      </c>
      <c r="D10" s="630">
        <v>99021</v>
      </c>
      <c r="E10" s="630">
        <v>0</v>
      </c>
      <c r="F10" s="253">
        <f t="shared" si="0"/>
        <v>99249</v>
      </c>
      <c r="G10" s="628" t="s">
        <v>31</v>
      </c>
    </row>
    <row r="11" spans="1:7" s="1" customFormat="1" ht="50.25" customHeight="1" thickBot="1">
      <c r="A11" s="45" t="s">
        <v>34</v>
      </c>
      <c r="B11" s="627">
        <v>180</v>
      </c>
      <c r="C11" s="627">
        <v>57</v>
      </c>
      <c r="D11" s="627">
        <v>153734</v>
      </c>
      <c r="E11" s="627">
        <v>0</v>
      </c>
      <c r="F11" s="252">
        <f t="shared" si="0"/>
        <v>153971</v>
      </c>
      <c r="G11" s="625" t="s">
        <v>33</v>
      </c>
    </row>
    <row r="12" spans="1:7" s="1" customFormat="1" ht="35.1" customHeight="1" thickBot="1">
      <c r="A12" s="40" t="s">
        <v>1155</v>
      </c>
      <c r="B12" s="630">
        <v>0</v>
      </c>
      <c r="C12" s="630">
        <v>0</v>
      </c>
      <c r="D12" s="630">
        <v>22245</v>
      </c>
      <c r="E12" s="630">
        <v>0</v>
      </c>
      <c r="F12" s="253">
        <f t="shared" si="0"/>
        <v>22245</v>
      </c>
      <c r="G12" s="628" t="s">
        <v>35</v>
      </c>
    </row>
    <row r="13" spans="1:7" s="1" customFormat="1" ht="35.1" customHeight="1" thickBot="1">
      <c r="A13" s="45" t="s">
        <v>1157</v>
      </c>
      <c r="B13" s="627">
        <v>0</v>
      </c>
      <c r="C13" s="627">
        <v>336</v>
      </c>
      <c r="D13" s="627">
        <v>630467</v>
      </c>
      <c r="E13" s="627">
        <v>0</v>
      </c>
      <c r="F13" s="252">
        <f t="shared" si="0"/>
        <v>630803</v>
      </c>
      <c r="G13" s="625" t="s">
        <v>36</v>
      </c>
    </row>
    <row r="14" spans="1:7" s="1" customFormat="1" ht="35.1" customHeight="1" thickBot="1">
      <c r="A14" s="40" t="s">
        <v>1156</v>
      </c>
      <c r="B14" s="630">
        <v>0</v>
      </c>
      <c r="C14" s="630">
        <v>0</v>
      </c>
      <c r="D14" s="630">
        <v>255021</v>
      </c>
      <c r="E14" s="630">
        <v>0</v>
      </c>
      <c r="F14" s="253">
        <f t="shared" si="0"/>
        <v>255021</v>
      </c>
      <c r="G14" s="628" t="s">
        <v>37</v>
      </c>
    </row>
    <row r="15" spans="1:7" s="1" customFormat="1" ht="35.1" customHeight="1">
      <c r="A15" s="85" t="s">
        <v>39</v>
      </c>
      <c r="B15" s="639">
        <v>0</v>
      </c>
      <c r="C15" s="639">
        <v>0</v>
      </c>
      <c r="D15" s="639">
        <v>372679</v>
      </c>
      <c r="E15" s="639">
        <v>0</v>
      </c>
      <c r="F15" s="464">
        <f t="shared" si="0"/>
        <v>372679</v>
      </c>
      <c r="G15" s="637" t="s">
        <v>38</v>
      </c>
    </row>
    <row r="16" spans="1:7" s="6" customFormat="1" ht="30" customHeight="1">
      <c r="A16" s="112" t="s">
        <v>474</v>
      </c>
      <c r="B16" s="636">
        <f>SUM(B7:B15)</f>
        <v>3592</v>
      </c>
      <c r="C16" s="636">
        <f>SUM(C7:C15)</f>
        <v>898</v>
      </c>
      <c r="D16" s="636">
        <f>SUM(D7:D15)</f>
        <v>1901589</v>
      </c>
      <c r="E16" s="636">
        <f>SUM(E7:E15)</f>
        <v>0</v>
      </c>
      <c r="F16" s="259">
        <f>SUM(F7:F15)</f>
        <v>1906079</v>
      </c>
      <c r="G16" s="635" t="s">
        <v>475</v>
      </c>
    </row>
    <row r="17" spans="1:7" ht="18" customHeight="1">
      <c r="A17" s="619" t="s">
        <v>71</v>
      </c>
      <c r="G17" s="617" t="s">
        <v>395</v>
      </c>
    </row>
    <row r="23" spans="1:7" ht="24.95" customHeight="1">
      <c r="B23" s="618"/>
      <c r="C23" s="618"/>
      <c r="D23" s="618"/>
      <c r="E23" s="618"/>
      <c r="F23" s="618"/>
    </row>
    <row r="24" spans="1:7" ht="24.95" customHeight="1">
      <c r="B24" s="618"/>
      <c r="C24" s="618"/>
      <c r="D24" s="618"/>
      <c r="E24" s="618"/>
      <c r="F24" s="618"/>
    </row>
    <row r="25" spans="1:7" ht="24.95" customHeight="1">
      <c r="B25" s="618"/>
      <c r="C25" s="618"/>
      <c r="D25" s="618"/>
      <c r="E25" s="618"/>
      <c r="F25" s="618"/>
    </row>
    <row r="26" spans="1:7" ht="24.95" customHeight="1">
      <c r="B26" s="618"/>
      <c r="C26" s="618"/>
      <c r="D26" s="618"/>
      <c r="E26" s="618"/>
      <c r="F26" s="618"/>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
  <sheetViews>
    <sheetView rightToLeft="1" view="pageBreakPreview" zoomScaleNormal="100" zoomScaleSheetLayoutView="100" workbookViewId="0">
      <selection activeCell="A11" sqref="A11:B11"/>
    </sheetView>
  </sheetViews>
  <sheetFormatPr defaultColWidth="11.42578125" defaultRowHeight="12.75"/>
  <cols>
    <col min="1" max="2" width="22.7109375" style="115" customWidth="1"/>
    <col min="3" max="3" width="4.42578125" style="115" customWidth="1"/>
    <col min="4" max="5" width="22.7109375" style="115" customWidth="1"/>
    <col min="6" max="16384" width="11.42578125" style="115"/>
  </cols>
  <sheetData>
    <row r="1" spans="1:5" ht="33.75" customHeight="1">
      <c r="A1" s="999" t="s">
        <v>960</v>
      </c>
      <c r="B1" s="999"/>
      <c r="C1" s="831"/>
      <c r="D1" s="1001" t="s">
        <v>732</v>
      </c>
      <c r="E1" s="1001"/>
    </row>
    <row r="3" spans="1:5" ht="30" customHeight="1">
      <c r="A3" s="1000" t="s">
        <v>731</v>
      </c>
      <c r="B3" s="1000"/>
      <c r="C3" s="124"/>
      <c r="D3" s="979" t="s">
        <v>970</v>
      </c>
      <c r="E3" s="979"/>
    </row>
    <row r="4" spans="1:5" ht="20.25">
      <c r="A4" s="125"/>
      <c r="B4" s="125"/>
      <c r="C4" s="124"/>
      <c r="D4" s="124"/>
      <c r="E4" s="123"/>
    </row>
    <row r="5" spans="1:5" ht="24" customHeight="1">
      <c r="A5" s="976" t="s">
        <v>870</v>
      </c>
      <c r="B5" s="976"/>
      <c r="C5" s="119"/>
      <c r="D5" s="992" t="s">
        <v>871</v>
      </c>
      <c r="E5" s="992"/>
    </row>
    <row r="6" spans="1:5" ht="45.75" customHeight="1">
      <c r="A6" s="993" t="s">
        <v>730</v>
      </c>
      <c r="B6" s="993"/>
      <c r="C6" s="118"/>
      <c r="D6" s="983" t="s">
        <v>729</v>
      </c>
      <c r="E6" s="983"/>
    </row>
    <row r="7" spans="1:5" ht="15.75" customHeight="1">
      <c r="A7" s="993" t="s">
        <v>712</v>
      </c>
      <c r="B7" s="993"/>
      <c r="C7" s="118"/>
      <c r="D7" s="983" t="s">
        <v>711</v>
      </c>
      <c r="E7" s="983"/>
    </row>
    <row r="8" spans="1:5" ht="12.75" customHeight="1">
      <c r="A8" s="985" t="s">
        <v>710</v>
      </c>
      <c r="B8" s="986" t="s">
        <v>707</v>
      </c>
      <c r="C8" s="986"/>
      <c r="D8" s="986"/>
      <c r="E8" s="987" t="s">
        <v>728</v>
      </c>
    </row>
    <row r="9" spans="1:5" ht="14.25" customHeight="1">
      <c r="A9" s="985"/>
      <c r="B9" s="988" t="s">
        <v>864</v>
      </c>
      <c r="C9" s="988"/>
      <c r="D9" s="988"/>
      <c r="E9" s="987"/>
    </row>
    <row r="10" spans="1:5" ht="15">
      <c r="A10" s="993" t="s">
        <v>706</v>
      </c>
      <c r="B10" s="993"/>
      <c r="C10" s="118"/>
      <c r="D10" s="122"/>
      <c r="E10" s="116" t="s">
        <v>705</v>
      </c>
    </row>
    <row r="11" spans="1:5" ht="27.75" customHeight="1">
      <c r="A11" s="993" t="s">
        <v>949</v>
      </c>
      <c r="B11" s="993"/>
      <c r="C11" s="118"/>
      <c r="D11" s="998" t="s">
        <v>950</v>
      </c>
      <c r="E11" s="998"/>
    </row>
    <row r="12" spans="1:5" ht="36.75" customHeight="1">
      <c r="A12" s="997" t="s">
        <v>1511</v>
      </c>
      <c r="B12" s="997"/>
      <c r="C12" s="118"/>
      <c r="D12" s="998" t="s">
        <v>1512</v>
      </c>
      <c r="E12" s="998"/>
    </row>
    <row r="13" spans="1:5">
      <c r="A13" s="118"/>
      <c r="B13" s="118"/>
      <c r="C13" s="118"/>
      <c r="D13" s="118"/>
      <c r="E13" s="118"/>
    </row>
    <row r="14" spans="1:5" ht="24" customHeight="1">
      <c r="A14" s="976" t="s">
        <v>727</v>
      </c>
      <c r="B14" s="976"/>
      <c r="C14" s="119"/>
      <c r="D14" s="992" t="s">
        <v>726</v>
      </c>
      <c r="E14" s="992"/>
    </row>
    <row r="15" spans="1:5" ht="24" customHeight="1">
      <c r="A15" s="993" t="s">
        <v>725</v>
      </c>
      <c r="B15" s="993"/>
      <c r="C15" s="118"/>
      <c r="D15" s="983" t="s">
        <v>724</v>
      </c>
      <c r="E15" s="983"/>
    </row>
    <row r="16" spans="1:5" ht="15.75" customHeight="1">
      <c r="A16" s="993" t="s">
        <v>712</v>
      </c>
      <c r="B16" s="993"/>
      <c r="C16" s="118"/>
      <c r="D16" s="983" t="s">
        <v>711</v>
      </c>
      <c r="E16" s="983"/>
    </row>
    <row r="17" spans="1:5" ht="12.75" customHeight="1">
      <c r="A17" s="985" t="s">
        <v>710</v>
      </c>
      <c r="B17" s="986" t="s">
        <v>723</v>
      </c>
      <c r="C17" s="986"/>
      <c r="D17" s="986"/>
      <c r="E17" s="987" t="s">
        <v>708</v>
      </c>
    </row>
    <row r="18" spans="1:5" ht="12.75" customHeight="1">
      <c r="A18" s="985"/>
      <c r="B18" s="988" t="s">
        <v>707</v>
      </c>
      <c r="C18" s="988"/>
      <c r="D18" s="988"/>
      <c r="E18" s="987"/>
    </row>
    <row r="19" spans="1:5" ht="15">
      <c r="A19" s="993" t="s">
        <v>706</v>
      </c>
      <c r="B19" s="993"/>
      <c r="C19" s="189"/>
      <c r="D19" s="189"/>
      <c r="E19" s="116" t="s">
        <v>705</v>
      </c>
    </row>
    <row r="20" spans="1:5" ht="33" customHeight="1">
      <c r="A20" s="993" t="s">
        <v>1230</v>
      </c>
      <c r="B20" s="993"/>
      <c r="C20" s="118"/>
      <c r="D20" s="990" t="s">
        <v>951</v>
      </c>
      <c r="E20" s="990"/>
    </row>
    <row r="21" spans="1:5" ht="37.5" customHeight="1">
      <c r="A21" s="993" t="s">
        <v>949</v>
      </c>
      <c r="B21" s="993"/>
      <c r="C21" s="118"/>
      <c r="D21" s="990" t="s">
        <v>952</v>
      </c>
      <c r="E21" s="990"/>
    </row>
    <row r="22" spans="1:5" ht="24" customHeight="1">
      <c r="A22" s="976" t="s">
        <v>865</v>
      </c>
      <c r="B22" s="976"/>
      <c r="C22" s="119"/>
      <c r="D22" s="992" t="s">
        <v>866</v>
      </c>
      <c r="E22" s="992"/>
    </row>
    <row r="23" spans="1:5" ht="30" customHeight="1">
      <c r="A23" s="993" t="s">
        <v>966</v>
      </c>
      <c r="B23" s="993"/>
      <c r="C23" s="118"/>
      <c r="D23" s="983" t="s">
        <v>867</v>
      </c>
      <c r="E23" s="983"/>
    </row>
    <row r="24" spans="1:5" ht="15.75" customHeight="1">
      <c r="A24" s="993" t="s">
        <v>712</v>
      </c>
      <c r="B24" s="993"/>
      <c r="C24" s="118"/>
      <c r="D24" s="983" t="s">
        <v>711</v>
      </c>
      <c r="E24" s="983"/>
    </row>
    <row r="25" spans="1:5" ht="12.75" customHeight="1">
      <c r="A25" s="985" t="s">
        <v>710</v>
      </c>
      <c r="B25" s="986" t="s">
        <v>717</v>
      </c>
      <c r="C25" s="986"/>
      <c r="D25" s="986"/>
      <c r="E25" s="987" t="s">
        <v>708</v>
      </c>
    </row>
    <row r="26" spans="1:5" ht="14.25" customHeight="1">
      <c r="A26" s="985"/>
      <c r="B26" s="988" t="s">
        <v>864</v>
      </c>
      <c r="C26" s="988"/>
      <c r="D26" s="988"/>
      <c r="E26" s="987"/>
    </row>
    <row r="27" spans="1:5" ht="15">
      <c r="A27" s="993" t="s">
        <v>706</v>
      </c>
      <c r="B27" s="993"/>
      <c r="C27" s="189"/>
      <c r="D27" s="189"/>
      <c r="E27" s="116" t="s">
        <v>705</v>
      </c>
    </row>
    <row r="28" spans="1:5" ht="28.5" customHeight="1">
      <c r="A28" s="993" t="s">
        <v>953</v>
      </c>
      <c r="B28" s="993"/>
      <c r="C28" s="189"/>
      <c r="D28" s="990" t="s">
        <v>968</v>
      </c>
      <c r="E28" s="990"/>
    </row>
    <row r="29" spans="1:5" ht="67.5" customHeight="1">
      <c r="A29" s="997" t="s">
        <v>1510</v>
      </c>
      <c r="B29" s="997"/>
      <c r="C29" s="189"/>
      <c r="D29" s="990" t="s">
        <v>1513</v>
      </c>
      <c r="E29" s="990"/>
    </row>
    <row r="30" spans="1:5" ht="15">
      <c r="A30" s="187"/>
      <c r="B30" s="189"/>
      <c r="C30" s="189"/>
      <c r="D30" s="189"/>
      <c r="E30" s="188"/>
    </row>
    <row r="31" spans="1:5" ht="24" customHeight="1">
      <c r="A31" s="976" t="s">
        <v>1707</v>
      </c>
      <c r="B31" s="976"/>
      <c r="C31" s="119"/>
      <c r="D31" s="992" t="s">
        <v>722</v>
      </c>
      <c r="E31" s="992"/>
    </row>
    <row r="32" spans="1:5" ht="18" customHeight="1">
      <c r="A32" s="993" t="s">
        <v>721</v>
      </c>
      <c r="B32" s="993"/>
      <c r="C32" s="118"/>
      <c r="D32" s="983" t="s">
        <v>720</v>
      </c>
      <c r="E32" s="983"/>
    </row>
    <row r="33" spans="1:256" ht="18" customHeight="1">
      <c r="A33" s="993" t="s">
        <v>712</v>
      </c>
      <c r="B33" s="993"/>
      <c r="C33" s="118"/>
      <c r="D33" s="983" t="s">
        <v>711</v>
      </c>
      <c r="E33" s="983"/>
    </row>
    <row r="34" spans="1:256" ht="12.75" customHeight="1">
      <c r="A34" s="985" t="s">
        <v>710</v>
      </c>
      <c r="B34" s="986" t="s">
        <v>717</v>
      </c>
      <c r="C34" s="986"/>
      <c r="D34" s="986"/>
      <c r="E34" s="987" t="s">
        <v>708</v>
      </c>
    </row>
    <row r="35" spans="1:256" ht="12.75" customHeight="1">
      <c r="A35" s="985"/>
      <c r="B35" s="988" t="s">
        <v>707</v>
      </c>
      <c r="C35" s="988"/>
      <c r="D35" s="988"/>
      <c r="E35" s="987"/>
    </row>
    <row r="36" spans="1:256" ht="15">
      <c r="A36" s="993" t="s">
        <v>706</v>
      </c>
      <c r="B36" s="993"/>
      <c r="C36" s="189"/>
      <c r="D36" s="189"/>
      <c r="E36" s="116" t="s">
        <v>705</v>
      </c>
    </row>
    <row r="37" spans="1:256" ht="28.5" customHeight="1">
      <c r="A37" s="993" t="s">
        <v>953</v>
      </c>
      <c r="B37" s="993"/>
      <c r="C37" s="189"/>
      <c r="D37" s="990" t="s">
        <v>968</v>
      </c>
      <c r="E37" s="990"/>
    </row>
    <row r="38" spans="1:256" ht="28.5" customHeight="1">
      <c r="A38" s="995" t="s">
        <v>967</v>
      </c>
      <c r="B38" s="995"/>
      <c r="C38" s="189"/>
      <c r="D38" s="996" t="s">
        <v>969</v>
      </c>
      <c r="E38" s="996"/>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c r="HS38" s="120"/>
      <c r="HT38" s="120"/>
      <c r="HU38" s="120"/>
      <c r="HV38" s="120"/>
      <c r="HW38" s="120"/>
      <c r="HX38" s="120"/>
      <c r="HY38" s="120"/>
      <c r="HZ38" s="120"/>
      <c r="IA38" s="120"/>
      <c r="IB38" s="120"/>
      <c r="IC38" s="120"/>
      <c r="ID38" s="120"/>
      <c r="IE38" s="120"/>
      <c r="IF38" s="120"/>
      <c r="IG38" s="120"/>
      <c r="IH38" s="120"/>
      <c r="II38" s="120"/>
      <c r="IJ38" s="120"/>
      <c r="IK38" s="120"/>
      <c r="IL38" s="120"/>
      <c r="IM38" s="120"/>
      <c r="IN38" s="120"/>
      <c r="IO38" s="120"/>
      <c r="IP38" s="120"/>
      <c r="IQ38" s="120"/>
      <c r="IR38" s="120"/>
      <c r="IS38" s="120"/>
      <c r="IT38" s="120"/>
      <c r="IU38" s="120"/>
      <c r="IV38" s="120"/>
    </row>
    <row r="39" spans="1:256" ht="15.75">
      <c r="A39" s="117"/>
      <c r="B39" s="117"/>
      <c r="C39" s="189"/>
      <c r="D39" s="121"/>
      <c r="E39" s="121"/>
    </row>
    <row r="40" spans="1:256" ht="24" customHeight="1">
      <c r="A40" s="976" t="s">
        <v>971</v>
      </c>
      <c r="B40" s="976"/>
      <c r="C40" s="119"/>
      <c r="D40" s="992" t="s">
        <v>719</v>
      </c>
      <c r="E40" s="992"/>
    </row>
    <row r="41" spans="1:256" ht="33.75" customHeight="1">
      <c r="A41" s="993" t="s">
        <v>1221</v>
      </c>
      <c r="B41" s="993"/>
      <c r="C41" s="118"/>
      <c r="D41" s="983" t="s">
        <v>975</v>
      </c>
      <c r="E41" s="983"/>
    </row>
    <row r="42" spans="1:256" ht="15.75" customHeight="1">
      <c r="A42" s="993" t="s">
        <v>712</v>
      </c>
      <c r="B42" s="993"/>
      <c r="C42" s="118"/>
      <c r="D42" s="983" t="s">
        <v>711</v>
      </c>
      <c r="E42" s="983"/>
    </row>
    <row r="43" spans="1:256" ht="12.75" customHeight="1">
      <c r="A43" s="985" t="s">
        <v>710</v>
      </c>
      <c r="B43" s="986" t="s">
        <v>718</v>
      </c>
      <c r="C43" s="986"/>
      <c r="D43" s="986"/>
      <c r="E43" s="987" t="s">
        <v>708</v>
      </c>
    </row>
    <row r="44" spans="1:256" ht="12.75" customHeight="1">
      <c r="A44" s="985"/>
      <c r="B44" s="988" t="s">
        <v>717</v>
      </c>
      <c r="C44" s="988"/>
      <c r="D44" s="988"/>
      <c r="E44" s="987"/>
    </row>
    <row r="45" spans="1:256" ht="15.75">
      <c r="A45" s="984" t="s">
        <v>706</v>
      </c>
      <c r="B45" s="984"/>
      <c r="C45" s="189"/>
      <c r="D45" s="189"/>
      <c r="E45" s="116" t="s">
        <v>705</v>
      </c>
    </row>
    <row r="46" spans="1:256" ht="21.75" customHeight="1">
      <c r="A46" s="994" t="s">
        <v>954</v>
      </c>
      <c r="B46" s="994"/>
      <c r="C46" s="189"/>
      <c r="D46" s="990" t="s">
        <v>955</v>
      </c>
      <c r="E46" s="990"/>
    </row>
    <row r="47" spans="1:256" ht="28.5" customHeight="1">
      <c r="A47" s="995" t="s">
        <v>956</v>
      </c>
      <c r="B47" s="995"/>
      <c r="C47" s="189"/>
      <c r="D47" s="996" t="s">
        <v>968</v>
      </c>
      <c r="E47" s="996"/>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c r="HS47" s="120"/>
      <c r="HT47" s="120"/>
      <c r="HU47" s="120"/>
      <c r="HV47" s="120"/>
      <c r="HW47" s="120"/>
      <c r="HX47" s="120"/>
      <c r="HY47" s="120"/>
      <c r="HZ47" s="120"/>
      <c r="IA47" s="120"/>
      <c r="IB47" s="120"/>
      <c r="IC47" s="120"/>
      <c r="ID47" s="120"/>
      <c r="IE47" s="120"/>
      <c r="IF47" s="120"/>
      <c r="IG47" s="120"/>
      <c r="IH47" s="120"/>
      <c r="II47" s="120"/>
      <c r="IJ47" s="120"/>
      <c r="IK47" s="120"/>
      <c r="IL47" s="120"/>
      <c r="IM47" s="120"/>
      <c r="IN47" s="120"/>
      <c r="IO47" s="120"/>
      <c r="IP47" s="120"/>
      <c r="IQ47" s="120"/>
      <c r="IR47" s="120"/>
      <c r="IS47" s="120"/>
      <c r="IT47" s="120"/>
      <c r="IU47" s="120"/>
      <c r="IV47" s="120"/>
    </row>
    <row r="48" spans="1:256" ht="15.75">
      <c r="A48" s="117"/>
      <c r="B48" s="117"/>
      <c r="C48" s="189"/>
      <c r="D48" s="121"/>
      <c r="E48" s="121"/>
    </row>
    <row r="49" spans="1:5" ht="24" customHeight="1">
      <c r="A49" s="976" t="s">
        <v>716</v>
      </c>
      <c r="B49" s="976"/>
      <c r="C49" s="119"/>
      <c r="D49" s="992" t="s">
        <v>715</v>
      </c>
      <c r="E49" s="992"/>
    </row>
    <row r="50" spans="1:5" ht="43.5" customHeight="1">
      <c r="A50" s="993" t="s">
        <v>714</v>
      </c>
      <c r="B50" s="993"/>
      <c r="C50" s="118"/>
      <c r="D50" s="983" t="s">
        <v>713</v>
      </c>
      <c r="E50" s="983"/>
    </row>
    <row r="51" spans="1:5" ht="15.75" customHeight="1">
      <c r="A51" s="984" t="s">
        <v>712</v>
      </c>
      <c r="B51" s="984"/>
      <c r="C51" s="118"/>
      <c r="D51" s="983" t="s">
        <v>711</v>
      </c>
      <c r="E51" s="983"/>
    </row>
    <row r="52" spans="1:5" ht="12.75" customHeight="1">
      <c r="A52" s="985" t="s">
        <v>710</v>
      </c>
      <c r="B52" s="986" t="s">
        <v>709</v>
      </c>
      <c r="C52" s="986"/>
      <c r="D52" s="986"/>
      <c r="E52" s="987" t="s">
        <v>708</v>
      </c>
    </row>
    <row r="53" spans="1:5" ht="12.75" customHeight="1">
      <c r="A53" s="985"/>
      <c r="B53" s="988" t="s">
        <v>707</v>
      </c>
      <c r="C53" s="988"/>
      <c r="D53" s="988"/>
      <c r="E53" s="987"/>
    </row>
    <row r="54" spans="1:5" ht="15.75">
      <c r="A54" s="984" t="s">
        <v>706</v>
      </c>
      <c r="B54" s="984"/>
      <c r="C54" s="189"/>
      <c r="D54" s="189"/>
      <c r="E54" s="116" t="s">
        <v>705</v>
      </c>
    </row>
    <row r="55" spans="1:5" ht="28.5" customHeight="1">
      <c r="A55" s="989" t="s">
        <v>957</v>
      </c>
      <c r="B55" s="989"/>
      <c r="C55" s="189"/>
      <c r="D55" s="990" t="s">
        <v>958</v>
      </c>
      <c r="E55" s="990"/>
    </row>
    <row r="56" spans="1:5" ht="28.5" customHeight="1">
      <c r="A56" s="989" t="s">
        <v>972</v>
      </c>
      <c r="B56" s="989"/>
      <c r="C56" s="189"/>
      <c r="D56" s="991" t="s">
        <v>974</v>
      </c>
      <c r="E56" s="991"/>
    </row>
    <row r="57" spans="1:5" ht="15.75">
      <c r="A57" s="117"/>
      <c r="B57" s="117"/>
      <c r="C57" s="189"/>
      <c r="D57" s="121"/>
      <c r="E57" s="121"/>
    </row>
    <row r="58" spans="1:5" ht="38.25" customHeight="1">
      <c r="A58" s="976" t="s">
        <v>868</v>
      </c>
      <c r="B58" s="976"/>
      <c r="C58" s="119"/>
      <c r="D58" s="992" t="s">
        <v>973</v>
      </c>
      <c r="E58" s="992"/>
    </row>
    <row r="59" spans="1:5" ht="42" customHeight="1">
      <c r="A59" s="982" t="s">
        <v>1222</v>
      </c>
      <c r="B59" s="982"/>
      <c r="C59" s="118"/>
      <c r="D59" s="983" t="s">
        <v>869</v>
      </c>
      <c r="E59" s="983"/>
    </row>
    <row r="60" spans="1:5" ht="15.75" customHeight="1">
      <c r="A60" s="984" t="s">
        <v>712</v>
      </c>
      <c r="B60" s="984"/>
      <c r="C60" s="118"/>
      <c r="D60" s="983" t="s">
        <v>711</v>
      </c>
      <c r="E60" s="983"/>
    </row>
    <row r="61" spans="1:5" ht="27.75" customHeight="1">
      <c r="A61" s="985" t="s">
        <v>710</v>
      </c>
      <c r="B61" s="986" t="s">
        <v>1192</v>
      </c>
      <c r="C61" s="986"/>
      <c r="D61" s="986"/>
      <c r="E61" s="987" t="s">
        <v>708</v>
      </c>
    </row>
    <row r="62" spans="1:5" ht="39" customHeight="1">
      <c r="A62" s="985"/>
      <c r="B62" s="988" t="s">
        <v>1231</v>
      </c>
      <c r="C62" s="988"/>
      <c r="D62" s="988"/>
      <c r="E62" s="987"/>
    </row>
    <row r="64" spans="1:5">
      <c r="A64" s="170"/>
      <c r="B64" s="170"/>
      <c r="C64" s="170"/>
      <c r="D64" s="170"/>
      <c r="E64" s="170"/>
    </row>
    <row r="65" spans="1:5">
      <c r="A65" s="171" t="s">
        <v>872</v>
      </c>
      <c r="E65" s="115" t="s">
        <v>873</v>
      </c>
    </row>
  </sheetData>
  <mergeCells count="104">
    <mergeCell ref="A6:B6"/>
    <mergeCell ref="D6:E6"/>
    <mergeCell ref="A7:B7"/>
    <mergeCell ref="D7:E7"/>
    <mergeCell ref="A8:A9"/>
    <mergeCell ref="B8:D8"/>
    <mergeCell ref="E8:E9"/>
    <mergeCell ref="B9:D9"/>
    <mergeCell ref="A1:B1"/>
    <mergeCell ref="A3:B3"/>
    <mergeCell ref="D3:E3"/>
    <mergeCell ref="A5:B5"/>
    <mergeCell ref="D5:E5"/>
    <mergeCell ref="D1:E1"/>
    <mergeCell ref="A15:B15"/>
    <mergeCell ref="D15:E15"/>
    <mergeCell ref="A16:B16"/>
    <mergeCell ref="D16:E16"/>
    <mergeCell ref="A17:A18"/>
    <mergeCell ref="B17:D17"/>
    <mergeCell ref="E17:E18"/>
    <mergeCell ref="B18:D18"/>
    <mergeCell ref="A10:B10"/>
    <mergeCell ref="A11:B11"/>
    <mergeCell ref="D11:E11"/>
    <mergeCell ref="A12:B12"/>
    <mergeCell ref="D12:E12"/>
    <mergeCell ref="A14:B14"/>
    <mergeCell ref="D14:E14"/>
    <mergeCell ref="A23:B23"/>
    <mergeCell ref="D23:E23"/>
    <mergeCell ref="A24:B24"/>
    <mergeCell ref="D24:E24"/>
    <mergeCell ref="A25:A26"/>
    <mergeCell ref="B25:D25"/>
    <mergeCell ref="E25:E26"/>
    <mergeCell ref="B26:D26"/>
    <mergeCell ref="A19:B19"/>
    <mergeCell ref="A20:B20"/>
    <mergeCell ref="D20:E20"/>
    <mergeCell ref="A21:B21"/>
    <mergeCell ref="D21:E21"/>
    <mergeCell ref="A22:B22"/>
    <mergeCell ref="D22:E22"/>
    <mergeCell ref="A32:B32"/>
    <mergeCell ref="D32:E32"/>
    <mergeCell ref="A33:B33"/>
    <mergeCell ref="D33:E33"/>
    <mergeCell ref="A34:A35"/>
    <mergeCell ref="B34:D34"/>
    <mergeCell ref="E34:E35"/>
    <mergeCell ref="B35:D35"/>
    <mergeCell ref="A27:B27"/>
    <mergeCell ref="A28:B28"/>
    <mergeCell ref="D28:E28"/>
    <mergeCell ref="A29:B29"/>
    <mergeCell ref="D29:E29"/>
    <mergeCell ref="A31:B31"/>
    <mergeCell ref="D31:E31"/>
    <mergeCell ref="A41:B41"/>
    <mergeCell ref="D41:E41"/>
    <mergeCell ref="A42:B42"/>
    <mergeCell ref="D42:E42"/>
    <mergeCell ref="A43:A44"/>
    <mergeCell ref="B43:D43"/>
    <mergeCell ref="E43:E44"/>
    <mergeCell ref="B44:D44"/>
    <mergeCell ref="A36:B36"/>
    <mergeCell ref="A37:B37"/>
    <mergeCell ref="D37:E37"/>
    <mergeCell ref="A38:B38"/>
    <mergeCell ref="D38:E38"/>
    <mergeCell ref="A40:B40"/>
    <mergeCell ref="D40:E40"/>
    <mergeCell ref="A50:B50"/>
    <mergeCell ref="D50:E50"/>
    <mergeCell ref="A51:B51"/>
    <mergeCell ref="D51:E51"/>
    <mergeCell ref="A52:A53"/>
    <mergeCell ref="B52:D52"/>
    <mergeCell ref="E52:E53"/>
    <mergeCell ref="B53:D53"/>
    <mergeCell ref="A45:B45"/>
    <mergeCell ref="A46:B46"/>
    <mergeCell ref="D46:E46"/>
    <mergeCell ref="A47:B47"/>
    <mergeCell ref="D47:E47"/>
    <mergeCell ref="A49:B49"/>
    <mergeCell ref="D49:E49"/>
    <mergeCell ref="A59:B59"/>
    <mergeCell ref="D59:E59"/>
    <mergeCell ref="A60:B60"/>
    <mergeCell ref="D60:E60"/>
    <mergeCell ref="A61:A62"/>
    <mergeCell ref="B61:D61"/>
    <mergeCell ref="E61:E62"/>
    <mergeCell ref="B62:D62"/>
    <mergeCell ref="A54:B54"/>
    <mergeCell ref="A55:B55"/>
    <mergeCell ref="D55:E55"/>
    <mergeCell ref="A56:B56"/>
    <mergeCell ref="D56:E56"/>
    <mergeCell ref="A58:B58"/>
    <mergeCell ref="D58:E58"/>
  </mergeCells>
  <printOptions horizontalCentered="1"/>
  <pageMargins left="0" right="0" top="0.98425196850393704" bottom="0" header="0" footer="0"/>
  <pageSetup paperSize="9" scale="95" fitToHeight="3" orientation="portrait" r:id="rId1"/>
  <rowBreaks count="1" manualBreakCount="1">
    <brk id="35"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rightToLeft="1" view="pageBreakPreview" zoomScale="70" zoomScaleNormal="100" zoomScaleSheetLayoutView="70" workbookViewId="0">
      <selection activeCell="E7" sqref="E7:E15"/>
    </sheetView>
  </sheetViews>
  <sheetFormatPr defaultColWidth="11.42578125" defaultRowHeight="24.95" customHeight="1"/>
  <cols>
    <col min="1" max="1" width="35.7109375" style="617" customWidth="1"/>
    <col min="2" max="5" width="14" style="617" customWidth="1"/>
    <col min="6" max="6" width="12.7109375" style="617" customWidth="1"/>
    <col min="7" max="7" width="35.7109375" style="617" customWidth="1"/>
    <col min="8" max="16384" width="11.42578125" style="617"/>
  </cols>
  <sheetData>
    <row r="1" spans="1:7" s="634" customFormat="1" ht="23.25">
      <c r="A1" s="1132" t="s">
        <v>1036</v>
      </c>
      <c r="B1" s="1132"/>
      <c r="C1" s="1132"/>
      <c r="D1" s="1132"/>
      <c r="E1" s="1132"/>
      <c r="F1" s="1132"/>
      <c r="G1" s="1132"/>
    </row>
    <row r="2" spans="1:7" s="634" customFormat="1" ht="35.25" customHeight="1">
      <c r="A2" s="1127" t="s">
        <v>1158</v>
      </c>
      <c r="B2" s="1127"/>
      <c r="C2" s="1127"/>
      <c r="D2" s="1127"/>
      <c r="E2" s="1127"/>
      <c r="F2" s="1127"/>
      <c r="G2" s="1127"/>
    </row>
    <row r="3" spans="1:7" s="634" customFormat="1" ht="20.25">
      <c r="A3" s="1127">
        <v>2021</v>
      </c>
      <c r="B3" s="1127"/>
      <c r="C3" s="1127"/>
      <c r="D3" s="1127"/>
      <c r="E3" s="1127"/>
      <c r="F3" s="1127"/>
      <c r="G3" s="1127"/>
    </row>
    <row r="4" spans="1:7" s="633" customFormat="1" ht="21" customHeight="1">
      <c r="A4" s="677" t="s">
        <v>306</v>
      </c>
      <c r="B4" s="678"/>
      <c r="C4" s="678"/>
      <c r="D4" s="678"/>
      <c r="E4" s="678"/>
      <c r="F4" s="678"/>
      <c r="G4" s="679" t="s">
        <v>307</v>
      </c>
    </row>
    <row r="5" spans="1:7" s="632" customFormat="1" ht="42" customHeight="1">
      <c r="A5" s="1133" t="s">
        <v>371</v>
      </c>
      <c r="B5" s="447" t="s">
        <v>18</v>
      </c>
      <c r="C5" s="447" t="s">
        <v>20</v>
      </c>
      <c r="D5" s="447" t="s">
        <v>22</v>
      </c>
      <c r="E5" s="447" t="s">
        <v>202</v>
      </c>
      <c r="F5" s="447" t="s">
        <v>474</v>
      </c>
      <c r="G5" s="1130" t="s">
        <v>635</v>
      </c>
    </row>
    <row r="6" spans="1:7" s="631" customFormat="1" ht="42" customHeight="1">
      <c r="A6" s="1134"/>
      <c r="B6" s="448" t="s">
        <v>17</v>
      </c>
      <c r="C6" s="448" t="s">
        <v>19</v>
      </c>
      <c r="D6" s="448" t="s">
        <v>21</v>
      </c>
      <c r="E6" s="448" t="s">
        <v>181</v>
      </c>
      <c r="F6" s="449" t="s">
        <v>475</v>
      </c>
      <c r="G6" s="1131"/>
    </row>
    <row r="7" spans="1:7" s="1" customFormat="1" ht="35.1" customHeight="1" thickBot="1">
      <c r="A7" s="45" t="s">
        <v>1154</v>
      </c>
      <c r="B7" s="627">
        <v>2611</v>
      </c>
      <c r="C7" s="627">
        <v>0</v>
      </c>
      <c r="D7" s="627">
        <v>31249</v>
      </c>
      <c r="E7" s="627">
        <v>0</v>
      </c>
      <c r="F7" s="252">
        <f t="shared" ref="F7:F15" si="0">SUM(B7:E7)</f>
        <v>33860</v>
      </c>
      <c r="G7" s="625" t="s">
        <v>23</v>
      </c>
    </row>
    <row r="8" spans="1:7" s="1" customFormat="1" ht="35.1" customHeight="1" thickBot="1">
      <c r="A8" s="40" t="s">
        <v>28</v>
      </c>
      <c r="B8" s="630">
        <v>179</v>
      </c>
      <c r="C8" s="630">
        <v>0</v>
      </c>
      <c r="D8" s="630">
        <v>136009</v>
      </c>
      <c r="E8" s="630">
        <v>0</v>
      </c>
      <c r="F8" s="253">
        <f t="shared" si="0"/>
        <v>136188</v>
      </c>
      <c r="G8" s="628" t="s">
        <v>27</v>
      </c>
    </row>
    <row r="9" spans="1:7" s="1" customFormat="1" ht="35.1" customHeight="1" thickBot="1">
      <c r="A9" s="45" t="s">
        <v>30</v>
      </c>
      <c r="B9" s="627">
        <v>209</v>
      </c>
      <c r="C9" s="627">
        <v>426</v>
      </c>
      <c r="D9" s="627">
        <v>133899</v>
      </c>
      <c r="E9" s="627">
        <v>0</v>
      </c>
      <c r="F9" s="252">
        <f t="shared" si="0"/>
        <v>134534</v>
      </c>
      <c r="G9" s="625" t="s">
        <v>29</v>
      </c>
    </row>
    <row r="10" spans="1:7" s="1" customFormat="1" ht="35.1" customHeight="1" thickBot="1">
      <c r="A10" s="40" t="s">
        <v>32</v>
      </c>
      <c r="B10" s="630">
        <v>149</v>
      </c>
      <c r="C10" s="630">
        <v>79</v>
      </c>
      <c r="D10" s="630">
        <v>73048</v>
      </c>
      <c r="E10" s="630">
        <v>0</v>
      </c>
      <c r="F10" s="253">
        <f t="shared" si="0"/>
        <v>73276</v>
      </c>
      <c r="G10" s="628" t="s">
        <v>31</v>
      </c>
    </row>
    <row r="11" spans="1:7" s="1" customFormat="1" ht="50.25" customHeight="1" thickBot="1">
      <c r="A11" s="45" t="s">
        <v>34</v>
      </c>
      <c r="B11" s="627">
        <v>139</v>
      </c>
      <c r="C11" s="627">
        <v>57</v>
      </c>
      <c r="D11" s="627">
        <v>101538</v>
      </c>
      <c r="E11" s="627">
        <v>0</v>
      </c>
      <c r="F11" s="252">
        <f t="shared" si="0"/>
        <v>101734</v>
      </c>
      <c r="G11" s="625" t="s">
        <v>33</v>
      </c>
    </row>
    <row r="12" spans="1:7" s="1" customFormat="1" ht="35.1" customHeight="1" thickBot="1">
      <c r="A12" s="40" t="s">
        <v>1155</v>
      </c>
      <c r="B12" s="630">
        <v>0</v>
      </c>
      <c r="C12" s="630">
        <v>0</v>
      </c>
      <c r="D12" s="630">
        <v>22245</v>
      </c>
      <c r="E12" s="630">
        <v>0</v>
      </c>
      <c r="F12" s="253">
        <f t="shared" si="0"/>
        <v>22245</v>
      </c>
      <c r="G12" s="628" t="s">
        <v>35</v>
      </c>
    </row>
    <row r="13" spans="1:7" s="1" customFormat="1" ht="35.1" customHeight="1" thickBot="1">
      <c r="A13" s="45" t="s">
        <v>1157</v>
      </c>
      <c r="B13" s="627">
        <v>0</v>
      </c>
      <c r="C13" s="627">
        <v>336</v>
      </c>
      <c r="D13" s="627">
        <v>630229</v>
      </c>
      <c r="E13" s="627">
        <v>0</v>
      </c>
      <c r="F13" s="252">
        <f t="shared" si="0"/>
        <v>630565</v>
      </c>
      <c r="G13" s="625" t="s">
        <v>36</v>
      </c>
    </row>
    <row r="14" spans="1:7" s="1" customFormat="1" ht="35.1" customHeight="1" thickBot="1">
      <c r="A14" s="40" t="s">
        <v>1156</v>
      </c>
      <c r="B14" s="630">
        <v>0</v>
      </c>
      <c r="C14" s="630">
        <v>0</v>
      </c>
      <c r="D14" s="630">
        <v>254693</v>
      </c>
      <c r="E14" s="630">
        <v>0</v>
      </c>
      <c r="F14" s="253">
        <f t="shared" si="0"/>
        <v>254693</v>
      </c>
      <c r="G14" s="628" t="s">
        <v>37</v>
      </c>
    </row>
    <row r="15" spans="1:7" s="1" customFormat="1" ht="35.1" customHeight="1">
      <c r="A15" s="85" t="s">
        <v>39</v>
      </c>
      <c r="B15" s="639">
        <v>0</v>
      </c>
      <c r="C15" s="639">
        <v>0</v>
      </c>
      <c r="D15" s="639">
        <v>256188</v>
      </c>
      <c r="E15" s="639">
        <v>0</v>
      </c>
      <c r="F15" s="464">
        <f t="shared" si="0"/>
        <v>256188</v>
      </c>
      <c r="G15" s="637" t="s">
        <v>38</v>
      </c>
    </row>
    <row r="16" spans="1:7" s="6" customFormat="1" ht="30" customHeight="1">
      <c r="A16" s="112" t="s">
        <v>474</v>
      </c>
      <c r="B16" s="636">
        <f>SUM(B7:B15)</f>
        <v>3287</v>
      </c>
      <c r="C16" s="636">
        <f>SUM(C7:C15)</f>
        <v>898</v>
      </c>
      <c r="D16" s="636">
        <f>SUM(D7:D15)</f>
        <v>1639098</v>
      </c>
      <c r="E16" s="636">
        <f>SUM(E7:E15)</f>
        <v>0</v>
      </c>
      <c r="F16" s="259">
        <f>SUM(F7:F15)</f>
        <v>1643283</v>
      </c>
      <c r="G16" s="635" t="s">
        <v>475</v>
      </c>
    </row>
    <row r="17" spans="1:7" ht="18" customHeight="1">
      <c r="A17" s="619" t="s">
        <v>71</v>
      </c>
      <c r="G17" s="617" t="s">
        <v>395</v>
      </c>
    </row>
    <row r="23" spans="1:7" ht="24.95" customHeight="1">
      <c r="B23" s="618"/>
      <c r="C23" s="618"/>
      <c r="D23" s="618"/>
      <c r="E23" s="618"/>
      <c r="F23" s="618"/>
    </row>
    <row r="24" spans="1:7" ht="24.95" customHeight="1">
      <c r="B24" s="618"/>
      <c r="C24" s="618"/>
      <c r="D24" s="618"/>
      <c r="E24" s="618"/>
      <c r="F24" s="618"/>
    </row>
    <row r="25" spans="1:7" ht="24.95" customHeight="1">
      <c r="B25" s="618"/>
      <c r="C25" s="618"/>
      <c r="D25" s="618"/>
      <c r="E25" s="618"/>
      <c r="F25" s="618"/>
    </row>
    <row r="26" spans="1:7" ht="24.95" customHeight="1">
      <c r="B26" s="618"/>
      <c r="C26" s="618"/>
      <c r="D26" s="618"/>
      <c r="E26" s="618"/>
      <c r="F26" s="618"/>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rightToLeft="1" view="pageBreakPreview" zoomScale="80" zoomScaleNormal="100" zoomScaleSheetLayoutView="80" workbookViewId="0">
      <selection activeCell="E7" sqref="E7:E14"/>
    </sheetView>
  </sheetViews>
  <sheetFormatPr defaultColWidth="11.42578125" defaultRowHeight="24.95" customHeight="1"/>
  <cols>
    <col min="1" max="1" width="35.7109375" style="617" customWidth="1"/>
    <col min="2" max="5" width="14" style="617" customWidth="1"/>
    <col min="6" max="6" width="12.7109375" style="617" customWidth="1"/>
    <col min="7" max="7" width="35.7109375" style="617" customWidth="1"/>
    <col min="8" max="16384" width="11.42578125" style="617"/>
  </cols>
  <sheetData>
    <row r="1" spans="1:7" s="634" customFormat="1" ht="23.25">
      <c r="A1" s="1132" t="s">
        <v>1037</v>
      </c>
      <c r="B1" s="1132"/>
      <c r="C1" s="1132"/>
      <c r="D1" s="1132"/>
      <c r="E1" s="1132"/>
      <c r="F1" s="1132"/>
      <c r="G1" s="1132"/>
    </row>
    <row r="2" spans="1:7" s="634" customFormat="1" ht="36.75" customHeight="1">
      <c r="A2" s="1127" t="s">
        <v>1159</v>
      </c>
      <c r="B2" s="1127"/>
      <c r="C2" s="1127"/>
      <c r="D2" s="1127"/>
      <c r="E2" s="1127"/>
      <c r="F2" s="1127"/>
      <c r="G2" s="1127"/>
    </row>
    <row r="3" spans="1:7" s="634" customFormat="1" ht="20.25">
      <c r="A3" s="1127">
        <v>2021</v>
      </c>
      <c r="B3" s="1127"/>
      <c r="C3" s="1127"/>
      <c r="D3" s="1127"/>
      <c r="E3" s="1127"/>
      <c r="F3" s="1127"/>
      <c r="G3" s="1127"/>
    </row>
    <row r="4" spans="1:7" s="633" customFormat="1" ht="21" customHeight="1">
      <c r="A4" s="677" t="s">
        <v>283</v>
      </c>
      <c r="B4" s="678"/>
      <c r="C4" s="678"/>
      <c r="D4" s="678"/>
      <c r="E4" s="678"/>
      <c r="F4" s="678"/>
      <c r="G4" s="679" t="s">
        <v>284</v>
      </c>
    </row>
    <row r="5" spans="1:7" s="632" customFormat="1" ht="42" customHeight="1">
      <c r="A5" s="1133" t="s">
        <v>371</v>
      </c>
      <c r="B5" s="447" t="s">
        <v>18</v>
      </c>
      <c r="C5" s="447" t="s">
        <v>20</v>
      </c>
      <c r="D5" s="447" t="s">
        <v>22</v>
      </c>
      <c r="E5" s="447" t="s">
        <v>202</v>
      </c>
      <c r="F5" s="447" t="s">
        <v>474</v>
      </c>
      <c r="G5" s="1130" t="s">
        <v>649</v>
      </c>
    </row>
    <row r="6" spans="1:7" s="631" customFormat="1" ht="42" customHeight="1">
      <c r="A6" s="1134"/>
      <c r="B6" s="448" t="s">
        <v>17</v>
      </c>
      <c r="C6" s="448" t="s">
        <v>19</v>
      </c>
      <c r="D6" s="448" t="s">
        <v>21</v>
      </c>
      <c r="E6" s="448" t="s">
        <v>181</v>
      </c>
      <c r="F6" s="449" t="s">
        <v>475</v>
      </c>
      <c r="G6" s="1131"/>
    </row>
    <row r="7" spans="1:7" s="1" customFormat="1" ht="35.1" customHeight="1" thickBot="1">
      <c r="A7" s="45" t="s">
        <v>1154</v>
      </c>
      <c r="B7" s="627">
        <v>223</v>
      </c>
      <c r="C7" s="627">
        <v>0</v>
      </c>
      <c r="D7" s="627">
        <v>3438</v>
      </c>
      <c r="E7" s="627">
        <v>0</v>
      </c>
      <c r="F7" s="252">
        <f t="shared" ref="F7:F14" si="0">SUM(B7:E7)</f>
        <v>3661</v>
      </c>
      <c r="G7" s="625" t="s">
        <v>23</v>
      </c>
    </row>
    <row r="8" spans="1:7" s="1" customFormat="1" ht="35.1" customHeight="1" thickBot="1">
      <c r="A8" s="40" t="s">
        <v>28</v>
      </c>
      <c r="B8" s="630">
        <v>0</v>
      </c>
      <c r="C8" s="630">
        <v>0</v>
      </c>
      <c r="D8" s="630">
        <v>50095</v>
      </c>
      <c r="E8" s="630">
        <v>0</v>
      </c>
      <c r="F8" s="253">
        <f t="shared" si="0"/>
        <v>50095</v>
      </c>
      <c r="G8" s="628" t="s">
        <v>27</v>
      </c>
    </row>
    <row r="9" spans="1:7" s="1" customFormat="1" ht="35.1" customHeight="1" thickBot="1">
      <c r="A9" s="45" t="s">
        <v>30</v>
      </c>
      <c r="B9" s="627">
        <v>41</v>
      </c>
      <c r="C9" s="627">
        <v>0</v>
      </c>
      <c r="D9" s="627">
        <v>13732</v>
      </c>
      <c r="E9" s="627">
        <v>0</v>
      </c>
      <c r="F9" s="252">
        <f t="shared" si="0"/>
        <v>13773</v>
      </c>
      <c r="G9" s="625" t="s">
        <v>29</v>
      </c>
    </row>
    <row r="10" spans="1:7" s="1" customFormat="1" ht="35.1" customHeight="1" thickBot="1">
      <c r="A10" s="40" t="s">
        <v>32</v>
      </c>
      <c r="B10" s="630">
        <v>0</v>
      </c>
      <c r="C10" s="630">
        <v>0</v>
      </c>
      <c r="D10" s="630">
        <v>25973</v>
      </c>
      <c r="E10" s="630">
        <v>0</v>
      </c>
      <c r="F10" s="253">
        <f t="shared" si="0"/>
        <v>25973</v>
      </c>
      <c r="G10" s="628" t="s">
        <v>31</v>
      </c>
    </row>
    <row r="11" spans="1:7" s="1" customFormat="1" ht="50.25" customHeight="1" thickBot="1">
      <c r="A11" s="45" t="s">
        <v>34</v>
      </c>
      <c r="B11" s="627">
        <v>41</v>
      </c>
      <c r="C11" s="627">
        <v>0</v>
      </c>
      <c r="D11" s="627">
        <v>52196</v>
      </c>
      <c r="E11" s="627">
        <v>0</v>
      </c>
      <c r="F11" s="252">
        <f t="shared" si="0"/>
        <v>52237</v>
      </c>
      <c r="G11" s="625" t="s">
        <v>33</v>
      </c>
    </row>
    <row r="12" spans="1:7" s="1" customFormat="1" ht="35.1" customHeight="1" thickBot="1">
      <c r="A12" s="757" t="s">
        <v>1157</v>
      </c>
      <c r="B12" s="650">
        <v>0</v>
      </c>
      <c r="C12" s="650">
        <v>0</v>
      </c>
      <c r="D12" s="650">
        <v>238</v>
      </c>
      <c r="E12" s="650">
        <v>0</v>
      </c>
      <c r="F12" s="474">
        <f t="shared" si="0"/>
        <v>238</v>
      </c>
      <c r="G12" s="649" t="s">
        <v>36</v>
      </c>
    </row>
    <row r="13" spans="1:7" s="1" customFormat="1" ht="35.1" customHeight="1" thickBot="1">
      <c r="A13" s="103" t="s">
        <v>1156</v>
      </c>
      <c r="B13" s="648">
        <v>0</v>
      </c>
      <c r="C13" s="648">
        <v>0</v>
      </c>
      <c r="D13" s="648">
        <v>328</v>
      </c>
      <c r="E13" s="648">
        <v>0</v>
      </c>
      <c r="F13" s="475">
        <f t="shared" si="0"/>
        <v>328</v>
      </c>
      <c r="G13" s="647" t="s">
        <v>37</v>
      </c>
    </row>
    <row r="14" spans="1:7" s="6" customFormat="1" ht="30" customHeight="1">
      <c r="A14" s="49" t="s">
        <v>39</v>
      </c>
      <c r="B14" s="624">
        <v>0</v>
      </c>
      <c r="C14" s="624">
        <v>0</v>
      </c>
      <c r="D14" s="624">
        <v>116491</v>
      </c>
      <c r="E14" s="624">
        <v>0</v>
      </c>
      <c r="F14" s="421">
        <f t="shared" si="0"/>
        <v>116491</v>
      </c>
      <c r="G14" s="622" t="s">
        <v>38</v>
      </c>
    </row>
    <row r="15" spans="1:7" ht="25.5" customHeight="1">
      <c r="A15" s="101" t="s">
        <v>474</v>
      </c>
      <c r="B15" s="621">
        <f>SUM(B7:B14)</f>
        <v>305</v>
      </c>
      <c r="C15" s="621">
        <f>SUM(C7:C14)</f>
        <v>0</v>
      </c>
      <c r="D15" s="621">
        <f>SUM(D7:D14)</f>
        <v>262491</v>
      </c>
      <c r="E15" s="621">
        <f>SUM(E7:E14)</f>
        <v>0</v>
      </c>
      <c r="F15" s="453">
        <f>SUM(F7:F14)</f>
        <v>262796</v>
      </c>
      <c r="G15" s="620" t="s">
        <v>475</v>
      </c>
    </row>
    <row r="16" spans="1:7" ht="18" customHeight="1">
      <c r="A16" s="619" t="s">
        <v>454</v>
      </c>
      <c r="G16" s="617" t="s">
        <v>395</v>
      </c>
    </row>
    <row r="17" spans="1:7" ht="24.95" customHeight="1">
      <c r="A17" s="645"/>
      <c r="G17" s="644"/>
    </row>
    <row r="23" spans="1:7" ht="24.95" customHeight="1">
      <c r="B23" s="618"/>
      <c r="C23" s="618"/>
      <c r="D23" s="618"/>
      <c r="E23" s="618"/>
      <c r="F23" s="618"/>
    </row>
    <row r="24" spans="1:7" ht="24.95" customHeight="1">
      <c r="B24" s="618"/>
      <c r="C24" s="618"/>
      <c r="D24" s="618"/>
      <c r="E24" s="618"/>
      <c r="F24" s="618"/>
    </row>
    <row r="25" spans="1:7" ht="24.95" customHeight="1">
      <c r="B25" s="618"/>
      <c r="C25" s="618"/>
      <c r="D25" s="618"/>
      <c r="E25" s="618"/>
      <c r="F25" s="618"/>
    </row>
    <row r="26" spans="1:7" ht="24.95" customHeight="1">
      <c r="B26" s="618"/>
      <c r="C26" s="618"/>
      <c r="D26" s="618"/>
      <c r="E26" s="618"/>
      <c r="F26" s="618"/>
    </row>
  </sheetData>
  <mergeCells count="5">
    <mergeCell ref="A1:G1"/>
    <mergeCell ref="A3:G3"/>
    <mergeCell ref="A5:A6"/>
    <mergeCell ref="G5:G6"/>
    <mergeCell ref="A2:G2"/>
  </mergeCells>
  <printOptions horizontalCentered="1" verticalCentered="1"/>
  <pageMargins left="0" right="0" top="0" bottom="0" header="0" footer="0"/>
  <pageSetup paperSize="9" scale="95"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4" zoomScale="70" zoomScaleNormal="100" zoomScaleSheetLayoutView="70" workbookViewId="0">
      <selection activeCell="B27" sqref="B27"/>
    </sheetView>
  </sheetViews>
  <sheetFormatPr defaultColWidth="11.42578125" defaultRowHeight="24.95" customHeight="1"/>
  <cols>
    <col min="1" max="1" width="40.7109375" style="617" customWidth="1"/>
    <col min="2" max="5" width="13.85546875" style="617" customWidth="1"/>
    <col min="6" max="6" width="12.7109375" style="617" customWidth="1"/>
    <col min="7" max="7" width="40.7109375" style="617" customWidth="1"/>
    <col min="8" max="16384" width="11.42578125" style="617"/>
  </cols>
  <sheetData>
    <row r="1" spans="1:7" s="646" customFormat="1" ht="23.25">
      <c r="A1" s="1132" t="s">
        <v>1038</v>
      </c>
      <c r="B1" s="1132"/>
      <c r="C1" s="1132"/>
      <c r="D1" s="1132"/>
      <c r="E1" s="1132"/>
      <c r="F1" s="1132"/>
      <c r="G1" s="1132"/>
    </row>
    <row r="2" spans="1:7" s="646" customFormat="1" ht="35.25" customHeight="1">
      <c r="A2" s="1127" t="s">
        <v>1160</v>
      </c>
      <c r="B2" s="1127"/>
      <c r="C2" s="1127"/>
      <c r="D2" s="1127"/>
      <c r="E2" s="1127"/>
      <c r="F2" s="1127"/>
      <c r="G2" s="1127"/>
    </row>
    <row r="3" spans="1:7" s="646" customFormat="1" ht="20.25">
      <c r="A3" s="1127">
        <v>2021</v>
      </c>
      <c r="B3" s="1127"/>
      <c r="C3" s="1127"/>
      <c r="D3" s="1127"/>
      <c r="E3" s="1127"/>
      <c r="F3" s="1127"/>
      <c r="G3" s="1127"/>
    </row>
    <row r="4" spans="1:7" ht="21" customHeight="1">
      <c r="A4" s="677" t="s">
        <v>285</v>
      </c>
      <c r="B4" s="678"/>
      <c r="C4" s="678"/>
      <c r="D4" s="678"/>
      <c r="E4" s="678"/>
      <c r="F4" s="678"/>
      <c r="G4" s="679" t="s">
        <v>286</v>
      </c>
    </row>
    <row r="5" spans="1:7" s="632" customFormat="1" ht="36" customHeight="1">
      <c r="A5" s="1133" t="s">
        <v>1161</v>
      </c>
      <c r="B5" s="447" t="s">
        <v>18</v>
      </c>
      <c r="C5" s="447" t="s">
        <v>20</v>
      </c>
      <c r="D5" s="447" t="s">
        <v>22</v>
      </c>
      <c r="E5" s="447" t="s">
        <v>180</v>
      </c>
      <c r="F5" s="447" t="s">
        <v>474</v>
      </c>
      <c r="G5" s="1130" t="s">
        <v>1767</v>
      </c>
    </row>
    <row r="6" spans="1:7" s="631" customFormat="1" ht="27" customHeight="1">
      <c r="A6" s="1134"/>
      <c r="B6" s="448" t="s">
        <v>17</v>
      </c>
      <c r="C6" s="448" t="s">
        <v>19</v>
      </c>
      <c r="D6" s="448" t="s">
        <v>21</v>
      </c>
      <c r="E6" s="448" t="s">
        <v>181</v>
      </c>
      <c r="F6" s="449" t="s">
        <v>475</v>
      </c>
      <c r="G6" s="1131"/>
    </row>
    <row r="7" spans="1:7" s="1" customFormat="1" ht="15.75" thickBot="1">
      <c r="A7" s="45" t="s">
        <v>524</v>
      </c>
      <c r="B7" s="627">
        <v>62</v>
      </c>
      <c r="C7" s="627">
        <v>0</v>
      </c>
      <c r="D7" s="627">
        <v>26624</v>
      </c>
      <c r="E7" s="627">
        <v>0</v>
      </c>
      <c r="F7" s="252">
        <f t="shared" ref="F7:F27" si="0">SUM(B7:E7)</f>
        <v>26686</v>
      </c>
      <c r="G7" s="625" t="s">
        <v>544</v>
      </c>
    </row>
    <row r="8" spans="1:7" s="1" customFormat="1" ht="15.75" thickBot="1">
      <c r="A8" s="40" t="s">
        <v>525</v>
      </c>
      <c r="B8" s="630">
        <v>86</v>
      </c>
      <c r="C8" s="630">
        <v>0</v>
      </c>
      <c r="D8" s="630">
        <v>27721</v>
      </c>
      <c r="E8" s="630">
        <v>0</v>
      </c>
      <c r="F8" s="253">
        <f t="shared" si="0"/>
        <v>27807</v>
      </c>
      <c r="G8" s="628" t="s">
        <v>545</v>
      </c>
    </row>
    <row r="9" spans="1:7" s="1" customFormat="1" ht="15.75" thickBot="1">
      <c r="A9" s="45" t="s">
        <v>526</v>
      </c>
      <c r="B9" s="627">
        <v>203</v>
      </c>
      <c r="C9" s="627">
        <v>177</v>
      </c>
      <c r="D9" s="627">
        <v>104016</v>
      </c>
      <c r="E9" s="627">
        <v>0</v>
      </c>
      <c r="F9" s="252">
        <f t="shared" si="0"/>
        <v>104396</v>
      </c>
      <c r="G9" s="625" t="s">
        <v>428</v>
      </c>
    </row>
    <row r="10" spans="1:7" s="1" customFormat="1" ht="26.25" thickBot="1">
      <c r="A10" s="40" t="s">
        <v>527</v>
      </c>
      <c r="B10" s="630">
        <v>0</v>
      </c>
      <c r="C10" s="630">
        <v>0</v>
      </c>
      <c r="D10" s="630">
        <v>11055</v>
      </c>
      <c r="E10" s="630">
        <v>0</v>
      </c>
      <c r="F10" s="253">
        <f t="shared" si="0"/>
        <v>11055</v>
      </c>
      <c r="G10" s="628" t="s">
        <v>546</v>
      </c>
    </row>
    <row r="11" spans="1:7" s="1" customFormat="1" ht="30.75" thickBot="1">
      <c r="A11" s="45" t="s">
        <v>528</v>
      </c>
      <c r="B11" s="627">
        <v>0</v>
      </c>
      <c r="C11" s="627">
        <v>0</v>
      </c>
      <c r="D11" s="627">
        <v>952</v>
      </c>
      <c r="E11" s="627">
        <v>0</v>
      </c>
      <c r="F11" s="252">
        <f t="shared" si="0"/>
        <v>952</v>
      </c>
      <c r="G11" s="625" t="s">
        <v>547</v>
      </c>
    </row>
    <row r="12" spans="1:7" s="1" customFormat="1" ht="15.75" thickBot="1">
      <c r="A12" s="40" t="s">
        <v>529</v>
      </c>
      <c r="B12" s="630">
        <v>718</v>
      </c>
      <c r="C12" s="630">
        <v>285</v>
      </c>
      <c r="D12" s="630">
        <v>665477</v>
      </c>
      <c r="E12" s="630">
        <v>0</v>
      </c>
      <c r="F12" s="253">
        <f t="shared" si="0"/>
        <v>666480</v>
      </c>
      <c r="G12" s="628" t="s">
        <v>429</v>
      </c>
    </row>
    <row r="13" spans="1:7" s="1" customFormat="1" ht="30.75" thickBot="1">
      <c r="A13" s="45" t="s">
        <v>530</v>
      </c>
      <c r="B13" s="627">
        <v>1839</v>
      </c>
      <c r="C13" s="627">
        <v>282</v>
      </c>
      <c r="D13" s="627">
        <v>241924</v>
      </c>
      <c r="E13" s="627">
        <v>0</v>
      </c>
      <c r="F13" s="252">
        <f t="shared" si="0"/>
        <v>244045</v>
      </c>
      <c r="G13" s="625" t="s">
        <v>548</v>
      </c>
    </row>
    <row r="14" spans="1:7" s="1" customFormat="1" ht="15.75" thickBot="1">
      <c r="A14" s="40" t="s">
        <v>531</v>
      </c>
      <c r="B14" s="630">
        <v>95</v>
      </c>
      <c r="C14" s="630">
        <v>0</v>
      </c>
      <c r="D14" s="630">
        <v>133377</v>
      </c>
      <c r="E14" s="630">
        <v>0</v>
      </c>
      <c r="F14" s="253">
        <f t="shared" si="0"/>
        <v>133472</v>
      </c>
      <c r="G14" s="628" t="s">
        <v>549</v>
      </c>
    </row>
    <row r="15" spans="1:7" s="1" customFormat="1" ht="15.75" thickBot="1">
      <c r="A15" s="45" t="s">
        <v>532</v>
      </c>
      <c r="B15" s="627">
        <v>84</v>
      </c>
      <c r="C15" s="627">
        <v>0</v>
      </c>
      <c r="D15" s="627">
        <v>73164</v>
      </c>
      <c r="E15" s="627">
        <v>0</v>
      </c>
      <c r="F15" s="252">
        <f t="shared" si="0"/>
        <v>73248</v>
      </c>
      <c r="G15" s="625" t="s">
        <v>550</v>
      </c>
    </row>
    <row r="16" spans="1:7" s="1" customFormat="1" ht="15.75" thickBot="1">
      <c r="A16" s="40" t="s">
        <v>533</v>
      </c>
      <c r="B16" s="630">
        <v>84</v>
      </c>
      <c r="C16" s="630">
        <v>0</v>
      </c>
      <c r="D16" s="630">
        <v>17380</v>
      </c>
      <c r="E16" s="630">
        <v>0</v>
      </c>
      <c r="F16" s="253">
        <f t="shared" si="0"/>
        <v>17464</v>
      </c>
      <c r="G16" s="628" t="s">
        <v>551</v>
      </c>
    </row>
    <row r="17" spans="1:7" s="1" customFormat="1" ht="15.75" thickBot="1">
      <c r="A17" s="45" t="s">
        <v>534</v>
      </c>
      <c r="B17" s="627">
        <v>41</v>
      </c>
      <c r="C17" s="627">
        <v>0</v>
      </c>
      <c r="D17" s="627">
        <v>17408</v>
      </c>
      <c r="E17" s="627">
        <v>0</v>
      </c>
      <c r="F17" s="252">
        <f t="shared" si="0"/>
        <v>17449</v>
      </c>
      <c r="G17" s="625" t="s">
        <v>552</v>
      </c>
    </row>
    <row r="18" spans="1:7" s="1" customFormat="1" ht="15.75" thickBot="1">
      <c r="A18" s="40" t="s">
        <v>535</v>
      </c>
      <c r="B18" s="630">
        <v>99</v>
      </c>
      <c r="C18" s="630">
        <v>141</v>
      </c>
      <c r="D18" s="630">
        <v>14924</v>
      </c>
      <c r="E18" s="630">
        <v>0</v>
      </c>
      <c r="F18" s="253">
        <f t="shared" si="0"/>
        <v>15164</v>
      </c>
      <c r="G18" s="628" t="s">
        <v>553</v>
      </c>
    </row>
    <row r="19" spans="1:7" s="1" customFormat="1" ht="26.25" thickBot="1">
      <c r="A19" s="45" t="s">
        <v>536</v>
      </c>
      <c r="B19" s="627">
        <v>124</v>
      </c>
      <c r="C19" s="627">
        <v>0</v>
      </c>
      <c r="D19" s="627">
        <v>48268</v>
      </c>
      <c r="E19" s="627">
        <v>0</v>
      </c>
      <c r="F19" s="252">
        <f t="shared" si="0"/>
        <v>48392</v>
      </c>
      <c r="G19" s="625" t="s">
        <v>554</v>
      </c>
    </row>
    <row r="20" spans="1:7" s="1" customFormat="1" ht="15.75" thickBot="1">
      <c r="A20" s="40" t="s">
        <v>537</v>
      </c>
      <c r="B20" s="630">
        <v>103</v>
      </c>
      <c r="C20" s="630">
        <v>13</v>
      </c>
      <c r="D20" s="630">
        <v>177411</v>
      </c>
      <c r="E20" s="630">
        <v>0</v>
      </c>
      <c r="F20" s="253">
        <f t="shared" si="0"/>
        <v>177527</v>
      </c>
      <c r="G20" s="628" t="s">
        <v>555</v>
      </c>
    </row>
    <row r="21" spans="1:7" s="1" customFormat="1" ht="26.25" thickBot="1">
      <c r="A21" s="45" t="s">
        <v>538</v>
      </c>
      <c r="B21" s="627">
        <v>0</v>
      </c>
      <c r="C21" s="627">
        <v>0</v>
      </c>
      <c r="D21" s="627">
        <v>47866</v>
      </c>
      <c r="E21" s="627">
        <v>0</v>
      </c>
      <c r="F21" s="252">
        <f t="shared" si="0"/>
        <v>47866</v>
      </c>
      <c r="G21" s="625" t="s">
        <v>556</v>
      </c>
    </row>
    <row r="22" spans="1:7" s="1" customFormat="1" ht="15.75" thickBot="1">
      <c r="A22" s="40" t="s">
        <v>47</v>
      </c>
      <c r="B22" s="630">
        <v>0</v>
      </c>
      <c r="C22" s="630">
        <v>0</v>
      </c>
      <c r="D22" s="630">
        <v>44126</v>
      </c>
      <c r="E22" s="630">
        <v>0</v>
      </c>
      <c r="F22" s="253">
        <f t="shared" si="0"/>
        <v>44126</v>
      </c>
      <c r="G22" s="628" t="s">
        <v>430</v>
      </c>
    </row>
    <row r="23" spans="1:7" s="1" customFormat="1" ht="15.75" thickBot="1">
      <c r="A23" s="45" t="s">
        <v>539</v>
      </c>
      <c r="B23" s="627">
        <v>0</v>
      </c>
      <c r="C23" s="627">
        <v>0</v>
      </c>
      <c r="D23" s="627">
        <v>67957</v>
      </c>
      <c r="E23" s="627">
        <v>0</v>
      </c>
      <c r="F23" s="252">
        <f t="shared" si="0"/>
        <v>67957</v>
      </c>
      <c r="G23" s="625" t="s">
        <v>557</v>
      </c>
    </row>
    <row r="24" spans="1:7" s="1" customFormat="1" ht="15.75" thickBot="1">
      <c r="A24" s="40" t="s">
        <v>540</v>
      </c>
      <c r="B24" s="630">
        <v>41</v>
      </c>
      <c r="C24" s="630">
        <v>0</v>
      </c>
      <c r="D24" s="630">
        <v>3780</v>
      </c>
      <c r="E24" s="630">
        <v>0</v>
      </c>
      <c r="F24" s="253">
        <f t="shared" si="0"/>
        <v>3821</v>
      </c>
      <c r="G24" s="628" t="s">
        <v>558</v>
      </c>
    </row>
    <row r="25" spans="1:7" s="1" customFormat="1" ht="15.75" thickBot="1">
      <c r="A25" s="45" t="s">
        <v>541</v>
      </c>
      <c r="B25" s="627">
        <v>13</v>
      </c>
      <c r="C25" s="627">
        <v>0</v>
      </c>
      <c r="D25" s="627">
        <v>10538</v>
      </c>
      <c r="E25" s="627">
        <v>0</v>
      </c>
      <c r="F25" s="252">
        <f t="shared" si="0"/>
        <v>10551</v>
      </c>
      <c r="G25" s="625" t="s">
        <v>559</v>
      </c>
    </row>
    <row r="26" spans="1:7" s="1" customFormat="1" ht="51.75" thickBot="1">
      <c r="A26" s="40" t="s">
        <v>542</v>
      </c>
      <c r="B26" s="630">
        <v>0</v>
      </c>
      <c r="C26" s="630">
        <v>0</v>
      </c>
      <c r="D26" s="630">
        <v>160786</v>
      </c>
      <c r="E26" s="630">
        <v>0</v>
      </c>
      <c r="F26" s="253">
        <f t="shared" si="0"/>
        <v>160786</v>
      </c>
      <c r="G26" s="628" t="s">
        <v>560</v>
      </c>
    </row>
    <row r="27" spans="1:7" s="1" customFormat="1" ht="30">
      <c r="A27" s="85" t="s">
        <v>543</v>
      </c>
      <c r="B27" s="639">
        <v>0</v>
      </c>
      <c r="C27" s="639">
        <v>0</v>
      </c>
      <c r="D27" s="639">
        <v>6835</v>
      </c>
      <c r="E27" s="639">
        <v>0</v>
      </c>
      <c r="F27" s="464">
        <f t="shared" si="0"/>
        <v>6835</v>
      </c>
      <c r="G27" s="637" t="s">
        <v>561</v>
      </c>
    </row>
    <row r="28" spans="1:7" s="6" customFormat="1" ht="21.75" customHeight="1">
      <c r="A28" s="112" t="s">
        <v>474</v>
      </c>
      <c r="B28" s="636">
        <f>SUM(B7:B27)</f>
        <v>3592</v>
      </c>
      <c r="C28" s="636">
        <f>SUM(C7:C27)</f>
        <v>898</v>
      </c>
      <c r="D28" s="636">
        <f>SUM(D7:D27)</f>
        <v>1901589</v>
      </c>
      <c r="E28" s="636">
        <f>SUM(E7:E27)</f>
        <v>0</v>
      </c>
      <c r="F28" s="259">
        <f>SUM(F7:F27)</f>
        <v>1906079</v>
      </c>
      <c r="G28" s="635" t="s">
        <v>475</v>
      </c>
    </row>
    <row r="29" spans="1:7" ht="12.75">
      <c r="A29" s="619" t="s">
        <v>71</v>
      </c>
      <c r="G29" s="617" t="s">
        <v>395</v>
      </c>
    </row>
    <row r="35" spans="2:6" ht="24.95" customHeight="1">
      <c r="B35" s="618"/>
      <c r="C35" s="618"/>
      <c r="D35" s="618"/>
      <c r="E35" s="618"/>
      <c r="F35" s="618"/>
    </row>
    <row r="36" spans="2:6" ht="24.95" customHeight="1">
      <c r="B36" s="618"/>
      <c r="C36" s="618"/>
      <c r="D36" s="618"/>
      <c r="E36" s="618"/>
      <c r="F36" s="618"/>
    </row>
    <row r="37" spans="2:6" ht="24.95" customHeight="1">
      <c r="B37" s="618"/>
      <c r="C37" s="618"/>
      <c r="D37" s="618"/>
      <c r="E37" s="618"/>
      <c r="F37" s="618"/>
    </row>
    <row r="38" spans="2:6" ht="24.95" customHeight="1">
      <c r="B38" s="618"/>
      <c r="C38" s="618"/>
      <c r="D38" s="618"/>
      <c r="E38" s="618"/>
      <c r="F38" s="618"/>
    </row>
  </sheetData>
  <mergeCells count="5">
    <mergeCell ref="A1:G1"/>
    <mergeCell ref="A3:G3"/>
    <mergeCell ref="A5:A6"/>
    <mergeCell ref="G5:G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19" zoomScale="80" zoomScaleNormal="100" zoomScaleSheetLayoutView="80" workbookViewId="0">
      <selection activeCell="B7" sqref="B7"/>
    </sheetView>
  </sheetViews>
  <sheetFormatPr defaultColWidth="11.42578125" defaultRowHeight="24.95" customHeight="1"/>
  <cols>
    <col min="1" max="1" width="40.7109375" style="617" customWidth="1"/>
    <col min="2" max="5" width="13.85546875" style="617" customWidth="1"/>
    <col min="6" max="6" width="12.7109375" style="617" customWidth="1"/>
    <col min="7" max="7" width="40.7109375" style="617" customWidth="1"/>
    <col min="8" max="16384" width="11.42578125" style="617"/>
  </cols>
  <sheetData>
    <row r="1" spans="1:7" s="646" customFormat="1" ht="23.25">
      <c r="A1" s="1132" t="s">
        <v>1039</v>
      </c>
      <c r="B1" s="1132"/>
      <c r="C1" s="1132"/>
      <c r="D1" s="1132"/>
      <c r="E1" s="1132"/>
      <c r="F1" s="1132"/>
      <c r="G1" s="1132"/>
    </row>
    <row r="2" spans="1:7" s="646" customFormat="1" ht="34.5" customHeight="1">
      <c r="A2" s="1127" t="s">
        <v>1162</v>
      </c>
      <c r="B2" s="1127"/>
      <c r="C2" s="1127"/>
      <c r="D2" s="1127"/>
      <c r="E2" s="1127"/>
      <c r="F2" s="1127"/>
      <c r="G2" s="1127"/>
    </row>
    <row r="3" spans="1:7" s="646" customFormat="1" ht="20.25">
      <c r="A3" s="1127">
        <v>2021</v>
      </c>
      <c r="B3" s="1127"/>
      <c r="C3" s="1127"/>
      <c r="D3" s="1127"/>
      <c r="E3" s="1127"/>
      <c r="F3" s="1127"/>
      <c r="G3" s="1127"/>
    </row>
    <row r="4" spans="1:7" ht="21" customHeight="1">
      <c r="A4" s="677" t="s">
        <v>288</v>
      </c>
      <c r="B4" s="678"/>
      <c r="C4" s="678"/>
      <c r="D4" s="678"/>
      <c r="E4" s="678"/>
      <c r="F4" s="678"/>
      <c r="G4" s="679" t="s">
        <v>287</v>
      </c>
    </row>
    <row r="5" spans="1:7" s="632" customFormat="1" ht="36" customHeight="1">
      <c r="A5" s="1133" t="s">
        <v>1163</v>
      </c>
      <c r="B5" s="447" t="s">
        <v>18</v>
      </c>
      <c r="C5" s="447" t="s">
        <v>20</v>
      </c>
      <c r="D5" s="447" t="s">
        <v>22</v>
      </c>
      <c r="E5" s="447" t="s">
        <v>180</v>
      </c>
      <c r="F5" s="447" t="s">
        <v>474</v>
      </c>
      <c r="G5" s="1130" t="s">
        <v>1767</v>
      </c>
    </row>
    <row r="6" spans="1:7" s="631" customFormat="1" ht="27" customHeight="1">
      <c r="A6" s="1134"/>
      <c r="B6" s="448" t="s">
        <v>17</v>
      </c>
      <c r="C6" s="448" t="s">
        <v>19</v>
      </c>
      <c r="D6" s="448" t="s">
        <v>21</v>
      </c>
      <c r="E6" s="448" t="s">
        <v>181</v>
      </c>
      <c r="F6" s="449" t="s">
        <v>475</v>
      </c>
      <c r="G6" s="1131"/>
    </row>
    <row r="7" spans="1:7" s="1" customFormat="1" ht="15.75" thickBot="1">
      <c r="A7" s="45" t="s">
        <v>524</v>
      </c>
      <c r="B7" s="882">
        <v>62</v>
      </c>
      <c r="C7" s="882">
        <v>0</v>
      </c>
      <c r="D7" s="882">
        <v>26624</v>
      </c>
      <c r="E7" s="882">
        <v>0</v>
      </c>
      <c r="F7" s="252">
        <f t="shared" ref="F7:F27" si="0">SUM(B7:E7)</f>
        <v>26686</v>
      </c>
      <c r="G7" s="625" t="s">
        <v>544</v>
      </c>
    </row>
    <row r="8" spans="1:7" s="1" customFormat="1" ht="15.75" thickBot="1">
      <c r="A8" s="40" t="s">
        <v>525</v>
      </c>
      <c r="B8" s="883">
        <v>86</v>
      </c>
      <c r="C8" s="883">
        <v>0</v>
      </c>
      <c r="D8" s="883">
        <v>25403</v>
      </c>
      <c r="E8" s="883">
        <v>0</v>
      </c>
      <c r="F8" s="253">
        <f t="shared" si="0"/>
        <v>25489</v>
      </c>
      <c r="G8" s="628" t="s">
        <v>545</v>
      </c>
    </row>
    <row r="9" spans="1:7" s="1" customFormat="1" ht="15.75" thickBot="1">
      <c r="A9" s="45" t="s">
        <v>526</v>
      </c>
      <c r="B9" s="882">
        <v>162</v>
      </c>
      <c r="C9" s="882">
        <v>177</v>
      </c>
      <c r="D9" s="882">
        <v>102779</v>
      </c>
      <c r="E9" s="882">
        <v>0</v>
      </c>
      <c r="F9" s="252">
        <f t="shared" si="0"/>
        <v>103118</v>
      </c>
      <c r="G9" s="625" t="s">
        <v>428</v>
      </c>
    </row>
    <row r="10" spans="1:7" s="1" customFormat="1" ht="26.25" thickBot="1">
      <c r="A10" s="40" t="s">
        <v>527</v>
      </c>
      <c r="B10" s="883">
        <v>0</v>
      </c>
      <c r="C10" s="883">
        <v>0</v>
      </c>
      <c r="D10" s="883">
        <v>9927</v>
      </c>
      <c r="E10" s="883">
        <v>0</v>
      </c>
      <c r="F10" s="253">
        <f t="shared" si="0"/>
        <v>9927</v>
      </c>
      <c r="G10" s="628" t="s">
        <v>546</v>
      </c>
    </row>
    <row r="11" spans="1:7" s="1" customFormat="1" ht="30.75" thickBot="1">
      <c r="A11" s="45" t="s">
        <v>528</v>
      </c>
      <c r="B11" s="882">
        <v>0</v>
      </c>
      <c r="C11" s="882">
        <v>0</v>
      </c>
      <c r="D11" s="882">
        <v>870</v>
      </c>
      <c r="E11" s="882">
        <v>0</v>
      </c>
      <c r="F11" s="252">
        <f t="shared" si="0"/>
        <v>870</v>
      </c>
      <c r="G11" s="625" t="s">
        <v>547</v>
      </c>
    </row>
    <row r="12" spans="1:7" s="1" customFormat="1" ht="15.75" thickBot="1">
      <c r="A12" s="40" t="s">
        <v>529</v>
      </c>
      <c r="B12" s="883">
        <v>718</v>
      </c>
      <c r="C12" s="883">
        <v>285</v>
      </c>
      <c r="D12" s="883">
        <v>661941</v>
      </c>
      <c r="E12" s="883">
        <v>0</v>
      </c>
      <c r="F12" s="253">
        <f t="shared" si="0"/>
        <v>662944</v>
      </c>
      <c r="G12" s="628" t="s">
        <v>429</v>
      </c>
    </row>
    <row r="13" spans="1:7" s="1" customFormat="1" ht="30.75" thickBot="1">
      <c r="A13" s="45" t="s">
        <v>530</v>
      </c>
      <c r="B13" s="882">
        <v>1616</v>
      </c>
      <c r="C13" s="882">
        <v>282</v>
      </c>
      <c r="D13" s="882">
        <v>214988</v>
      </c>
      <c r="E13" s="882">
        <v>0</v>
      </c>
      <c r="F13" s="252">
        <f t="shared" si="0"/>
        <v>216886</v>
      </c>
      <c r="G13" s="625" t="s">
        <v>548</v>
      </c>
    </row>
    <row r="14" spans="1:7" s="1" customFormat="1" ht="15.75" thickBot="1">
      <c r="A14" s="40" t="s">
        <v>531</v>
      </c>
      <c r="B14" s="883">
        <v>95</v>
      </c>
      <c r="C14" s="883">
        <v>0</v>
      </c>
      <c r="D14" s="883">
        <v>124853</v>
      </c>
      <c r="E14" s="883">
        <v>0</v>
      </c>
      <c r="F14" s="253">
        <f t="shared" si="0"/>
        <v>124948</v>
      </c>
      <c r="G14" s="628" t="s">
        <v>549</v>
      </c>
    </row>
    <row r="15" spans="1:7" s="1" customFormat="1" ht="15.75" thickBot="1">
      <c r="A15" s="45" t="s">
        <v>532</v>
      </c>
      <c r="B15" s="882">
        <v>84</v>
      </c>
      <c r="C15" s="882">
        <v>0</v>
      </c>
      <c r="D15" s="882">
        <v>52144</v>
      </c>
      <c r="E15" s="882">
        <v>0</v>
      </c>
      <c r="F15" s="252">
        <f t="shared" si="0"/>
        <v>52228</v>
      </c>
      <c r="G15" s="625" t="s">
        <v>550</v>
      </c>
    </row>
    <row r="16" spans="1:7" s="1" customFormat="1" ht="15.75" thickBot="1">
      <c r="A16" s="40" t="s">
        <v>533</v>
      </c>
      <c r="B16" s="883">
        <v>84</v>
      </c>
      <c r="C16" s="883">
        <v>0</v>
      </c>
      <c r="D16" s="883">
        <v>14837</v>
      </c>
      <c r="E16" s="883">
        <v>0</v>
      </c>
      <c r="F16" s="253">
        <f t="shared" si="0"/>
        <v>14921</v>
      </c>
      <c r="G16" s="628" t="s">
        <v>551</v>
      </c>
    </row>
    <row r="17" spans="1:7" s="1" customFormat="1" ht="15.75" thickBot="1">
      <c r="A17" s="45" t="s">
        <v>534</v>
      </c>
      <c r="B17" s="882">
        <v>41</v>
      </c>
      <c r="C17" s="882">
        <v>0</v>
      </c>
      <c r="D17" s="882">
        <v>13858</v>
      </c>
      <c r="E17" s="882">
        <v>0</v>
      </c>
      <c r="F17" s="252">
        <f t="shared" si="0"/>
        <v>13899</v>
      </c>
      <c r="G17" s="625" t="s">
        <v>552</v>
      </c>
    </row>
    <row r="18" spans="1:7" s="1" customFormat="1" ht="15.75" thickBot="1">
      <c r="A18" s="40" t="s">
        <v>535</v>
      </c>
      <c r="B18" s="883">
        <v>58</v>
      </c>
      <c r="C18" s="883">
        <v>141</v>
      </c>
      <c r="D18" s="883">
        <v>14005</v>
      </c>
      <c r="E18" s="883">
        <v>0</v>
      </c>
      <c r="F18" s="253">
        <f t="shared" si="0"/>
        <v>14204</v>
      </c>
      <c r="G18" s="628" t="s">
        <v>553</v>
      </c>
    </row>
    <row r="19" spans="1:7" s="1" customFormat="1" ht="26.25" thickBot="1">
      <c r="A19" s="45" t="s">
        <v>536</v>
      </c>
      <c r="B19" s="882">
        <v>124</v>
      </c>
      <c r="C19" s="882">
        <v>0</v>
      </c>
      <c r="D19" s="882">
        <v>45050</v>
      </c>
      <c r="E19" s="882">
        <v>0</v>
      </c>
      <c r="F19" s="252">
        <f t="shared" si="0"/>
        <v>45174</v>
      </c>
      <c r="G19" s="625" t="s">
        <v>554</v>
      </c>
    </row>
    <row r="20" spans="1:7" s="1" customFormat="1" ht="15.75" thickBot="1">
      <c r="A20" s="40" t="s">
        <v>537</v>
      </c>
      <c r="B20" s="883">
        <v>103</v>
      </c>
      <c r="C20" s="883">
        <v>13</v>
      </c>
      <c r="D20" s="883">
        <v>143966</v>
      </c>
      <c r="E20" s="883">
        <v>0</v>
      </c>
      <c r="F20" s="253">
        <f t="shared" si="0"/>
        <v>144082</v>
      </c>
      <c r="G20" s="628" t="s">
        <v>555</v>
      </c>
    </row>
    <row r="21" spans="1:7" s="1" customFormat="1" ht="26.25" thickBot="1">
      <c r="A21" s="45" t="s">
        <v>538</v>
      </c>
      <c r="B21" s="882">
        <v>0</v>
      </c>
      <c r="C21" s="882">
        <v>0</v>
      </c>
      <c r="D21" s="882">
        <v>42273</v>
      </c>
      <c r="E21" s="882">
        <v>0</v>
      </c>
      <c r="F21" s="252">
        <f t="shared" si="0"/>
        <v>42273</v>
      </c>
      <c r="G21" s="625" t="s">
        <v>556</v>
      </c>
    </row>
    <row r="22" spans="1:7" s="1" customFormat="1" ht="15.75" thickBot="1">
      <c r="A22" s="40" t="s">
        <v>47</v>
      </c>
      <c r="B22" s="883">
        <v>0</v>
      </c>
      <c r="C22" s="883">
        <v>0</v>
      </c>
      <c r="D22" s="883">
        <v>24019</v>
      </c>
      <c r="E22" s="883">
        <v>0</v>
      </c>
      <c r="F22" s="253">
        <f t="shared" si="0"/>
        <v>24019</v>
      </c>
      <c r="G22" s="628" t="s">
        <v>430</v>
      </c>
    </row>
    <row r="23" spans="1:7" s="1" customFormat="1" ht="15.75" thickBot="1">
      <c r="A23" s="45" t="s">
        <v>539</v>
      </c>
      <c r="B23" s="882">
        <v>0</v>
      </c>
      <c r="C23" s="882">
        <v>0</v>
      </c>
      <c r="D23" s="882">
        <v>44542</v>
      </c>
      <c r="E23" s="882">
        <v>0</v>
      </c>
      <c r="F23" s="252">
        <f t="shared" si="0"/>
        <v>44542</v>
      </c>
      <c r="G23" s="625" t="s">
        <v>557</v>
      </c>
    </row>
    <row r="24" spans="1:7" s="1" customFormat="1" ht="15.75" thickBot="1">
      <c r="A24" s="40" t="s">
        <v>540</v>
      </c>
      <c r="B24" s="883">
        <v>41</v>
      </c>
      <c r="C24" s="883">
        <v>0</v>
      </c>
      <c r="D24" s="883">
        <v>2845</v>
      </c>
      <c r="E24" s="883">
        <v>0</v>
      </c>
      <c r="F24" s="253">
        <f t="shared" si="0"/>
        <v>2886</v>
      </c>
      <c r="G24" s="628" t="s">
        <v>558</v>
      </c>
    </row>
    <row r="25" spans="1:7" s="1" customFormat="1" ht="15.75" thickBot="1">
      <c r="A25" s="45" t="s">
        <v>541</v>
      </c>
      <c r="B25" s="882">
        <v>13</v>
      </c>
      <c r="C25" s="882">
        <v>0</v>
      </c>
      <c r="D25" s="882">
        <v>4813</v>
      </c>
      <c r="E25" s="882">
        <v>0</v>
      </c>
      <c r="F25" s="252">
        <f t="shared" si="0"/>
        <v>4826</v>
      </c>
      <c r="G25" s="625" t="s">
        <v>559</v>
      </c>
    </row>
    <row r="26" spans="1:7" s="1" customFormat="1" ht="51.75" thickBot="1">
      <c r="A26" s="40" t="s">
        <v>542</v>
      </c>
      <c r="B26" s="883">
        <v>0</v>
      </c>
      <c r="C26" s="883">
        <v>0</v>
      </c>
      <c r="D26" s="883">
        <v>64413</v>
      </c>
      <c r="E26" s="883">
        <v>0</v>
      </c>
      <c r="F26" s="253">
        <f t="shared" si="0"/>
        <v>64413</v>
      </c>
      <c r="G26" s="628" t="s">
        <v>560</v>
      </c>
    </row>
    <row r="27" spans="1:7" s="1" customFormat="1" ht="30">
      <c r="A27" s="85" t="s">
        <v>543</v>
      </c>
      <c r="B27" s="884">
        <v>0</v>
      </c>
      <c r="C27" s="884">
        <v>0</v>
      </c>
      <c r="D27" s="884">
        <v>4948</v>
      </c>
      <c r="E27" s="884">
        <v>0</v>
      </c>
      <c r="F27" s="464">
        <f t="shared" si="0"/>
        <v>4948</v>
      </c>
      <c r="G27" s="637" t="s">
        <v>561</v>
      </c>
    </row>
    <row r="28" spans="1:7" s="6" customFormat="1" ht="18.75" customHeight="1">
      <c r="A28" s="112" t="s">
        <v>474</v>
      </c>
      <c r="B28" s="636">
        <f>SUM(B7:B27)</f>
        <v>3287</v>
      </c>
      <c r="C28" s="636">
        <f>SUM(C7:C27)</f>
        <v>898</v>
      </c>
      <c r="D28" s="636">
        <f>SUM(D7:D27)</f>
        <v>1639098</v>
      </c>
      <c r="E28" s="636">
        <f>SUM(E7:E27)</f>
        <v>0</v>
      </c>
      <c r="F28" s="259">
        <f>SUM(F7:F27)</f>
        <v>1643283</v>
      </c>
      <c r="G28" s="635" t="s">
        <v>475</v>
      </c>
    </row>
    <row r="29" spans="1:7" ht="12.75">
      <c r="A29" s="619" t="s">
        <v>71</v>
      </c>
      <c r="G29" s="617" t="s">
        <v>395</v>
      </c>
    </row>
    <row r="35" spans="2:6" ht="24.95" customHeight="1">
      <c r="B35" s="618"/>
      <c r="C35" s="618"/>
      <c r="D35" s="618"/>
      <c r="E35" s="618"/>
      <c r="F35" s="618"/>
    </row>
    <row r="36" spans="2:6" ht="24.95" customHeight="1">
      <c r="B36" s="618"/>
      <c r="C36" s="618"/>
      <c r="D36" s="618"/>
      <c r="E36" s="618"/>
      <c r="F36" s="618"/>
    </row>
    <row r="37" spans="2:6" ht="24.95" customHeight="1">
      <c r="B37" s="618"/>
      <c r="C37" s="618"/>
      <c r="D37" s="618"/>
      <c r="E37" s="618"/>
      <c r="F37" s="618"/>
    </row>
    <row r="38" spans="2:6" ht="24.95" customHeight="1">
      <c r="B38" s="618"/>
      <c r="C38" s="618"/>
      <c r="D38" s="618"/>
      <c r="E38" s="618"/>
      <c r="F38" s="618"/>
    </row>
  </sheetData>
  <mergeCells count="5">
    <mergeCell ref="A1:G1"/>
    <mergeCell ref="A3:G3"/>
    <mergeCell ref="A5:A6"/>
    <mergeCell ref="G5:G6"/>
    <mergeCell ref="A2:G2"/>
  </mergeCells>
  <printOptions horizontalCentered="1" verticalCentered="1"/>
  <pageMargins left="0" right="0" top="0" bottom="0" header="0" footer="0"/>
  <pageSetup paperSize="9" scale="90" orientation="landscape"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10" zoomScale="80" zoomScaleNormal="100" zoomScaleSheetLayoutView="80" workbookViewId="0">
      <selection activeCell="F28" sqref="F28"/>
    </sheetView>
  </sheetViews>
  <sheetFormatPr defaultColWidth="11.42578125" defaultRowHeight="24.95" customHeight="1"/>
  <cols>
    <col min="1" max="1" width="40.7109375" style="617" customWidth="1"/>
    <col min="2" max="5" width="13.85546875" style="617" customWidth="1"/>
    <col min="6" max="6" width="12.7109375" style="617" customWidth="1"/>
    <col min="7" max="7" width="40.7109375" style="617" customWidth="1"/>
    <col min="8" max="16384" width="11.42578125" style="617"/>
  </cols>
  <sheetData>
    <row r="1" spans="1:7" s="646" customFormat="1" ht="23.25">
      <c r="A1" s="1132" t="s">
        <v>1040</v>
      </c>
      <c r="B1" s="1132"/>
      <c r="C1" s="1132"/>
      <c r="D1" s="1132"/>
      <c r="E1" s="1132"/>
      <c r="F1" s="1132"/>
      <c r="G1" s="1132"/>
    </row>
    <row r="2" spans="1:7" s="646" customFormat="1" ht="36" customHeight="1">
      <c r="A2" s="1127" t="s">
        <v>1164</v>
      </c>
      <c r="B2" s="1127"/>
      <c r="C2" s="1127"/>
      <c r="D2" s="1127"/>
      <c r="E2" s="1127"/>
      <c r="F2" s="1127"/>
      <c r="G2" s="1127"/>
    </row>
    <row r="3" spans="1:7" s="646" customFormat="1" ht="20.25">
      <c r="A3" s="1127">
        <v>2021</v>
      </c>
      <c r="B3" s="1127"/>
      <c r="C3" s="1127"/>
      <c r="D3" s="1127"/>
      <c r="E3" s="1127"/>
      <c r="F3" s="1127"/>
      <c r="G3" s="1127"/>
    </row>
    <row r="4" spans="1:7" ht="21" customHeight="1">
      <c r="A4" s="677" t="s">
        <v>289</v>
      </c>
      <c r="B4" s="678"/>
      <c r="C4" s="678"/>
      <c r="D4" s="678"/>
      <c r="E4" s="678"/>
      <c r="F4" s="678"/>
      <c r="G4" s="679" t="s">
        <v>290</v>
      </c>
    </row>
    <row r="5" spans="1:7" s="632" customFormat="1" ht="36" customHeight="1">
      <c r="A5" s="1133" t="s">
        <v>1163</v>
      </c>
      <c r="B5" s="447" t="s">
        <v>18</v>
      </c>
      <c r="C5" s="447" t="s">
        <v>20</v>
      </c>
      <c r="D5" s="447" t="s">
        <v>22</v>
      </c>
      <c r="E5" s="447" t="s">
        <v>180</v>
      </c>
      <c r="F5" s="447" t="s">
        <v>474</v>
      </c>
      <c r="G5" s="1130" t="s">
        <v>1767</v>
      </c>
    </row>
    <row r="6" spans="1:7" s="631" customFormat="1" ht="27" customHeight="1">
      <c r="A6" s="1134"/>
      <c r="B6" s="448" t="s">
        <v>17</v>
      </c>
      <c r="C6" s="448" t="s">
        <v>19</v>
      </c>
      <c r="D6" s="448" t="s">
        <v>21</v>
      </c>
      <c r="E6" s="448" t="s">
        <v>181</v>
      </c>
      <c r="F6" s="449" t="s">
        <v>475</v>
      </c>
      <c r="G6" s="1131"/>
    </row>
    <row r="7" spans="1:7" s="1" customFormat="1" ht="15.75" thickBot="1">
      <c r="A7" s="707" t="s">
        <v>524</v>
      </c>
      <c r="B7" s="885">
        <v>0</v>
      </c>
      <c r="C7" s="885">
        <v>0</v>
      </c>
      <c r="D7" s="885">
        <v>0</v>
      </c>
      <c r="E7" s="885">
        <v>0</v>
      </c>
      <c r="F7" s="478">
        <v>0</v>
      </c>
      <c r="G7" s="886" t="s">
        <v>544</v>
      </c>
    </row>
    <row r="8" spans="1:7" s="1" customFormat="1" ht="15.75" thickBot="1">
      <c r="A8" s="757" t="s">
        <v>525</v>
      </c>
      <c r="B8" s="650">
        <v>0</v>
      </c>
      <c r="C8" s="650">
        <v>0</v>
      </c>
      <c r="D8" s="650">
        <v>2318</v>
      </c>
      <c r="E8" s="650">
        <v>0</v>
      </c>
      <c r="F8" s="474">
        <v>2318</v>
      </c>
      <c r="G8" s="649" t="s">
        <v>545</v>
      </c>
    </row>
    <row r="9" spans="1:7" s="1" customFormat="1" ht="15.75" thickBot="1">
      <c r="A9" s="103" t="s">
        <v>526</v>
      </c>
      <c r="B9" s="648">
        <v>41</v>
      </c>
      <c r="C9" s="648">
        <v>0</v>
      </c>
      <c r="D9" s="648">
        <v>1237</v>
      </c>
      <c r="E9" s="648">
        <v>0</v>
      </c>
      <c r="F9" s="475">
        <v>1278</v>
      </c>
      <c r="G9" s="647" t="s">
        <v>428</v>
      </c>
    </row>
    <row r="10" spans="1:7" s="1" customFormat="1" ht="26.25" thickBot="1">
      <c r="A10" s="757" t="s">
        <v>527</v>
      </c>
      <c r="B10" s="650">
        <v>0</v>
      </c>
      <c r="C10" s="650">
        <v>0</v>
      </c>
      <c r="D10" s="650">
        <v>1128</v>
      </c>
      <c r="E10" s="650">
        <v>0</v>
      </c>
      <c r="F10" s="474">
        <v>1128</v>
      </c>
      <c r="G10" s="649" t="s">
        <v>546</v>
      </c>
    </row>
    <row r="11" spans="1:7" s="1" customFormat="1" ht="39" thickBot="1">
      <c r="A11" s="103" t="s">
        <v>528</v>
      </c>
      <c r="B11" s="648">
        <v>0</v>
      </c>
      <c r="C11" s="648">
        <v>0</v>
      </c>
      <c r="D11" s="648">
        <v>82</v>
      </c>
      <c r="E11" s="648">
        <v>0</v>
      </c>
      <c r="F11" s="475">
        <v>82</v>
      </c>
      <c r="G11" s="647" t="s">
        <v>682</v>
      </c>
    </row>
    <row r="12" spans="1:7" s="1" customFormat="1" ht="15.75" thickBot="1">
      <c r="A12" s="757" t="s">
        <v>529</v>
      </c>
      <c r="B12" s="650">
        <v>0</v>
      </c>
      <c r="C12" s="650">
        <v>0</v>
      </c>
      <c r="D12" s="650">
        <v>3536</v>
      </c>
      <c r="E12" s="650">
        <v>0</v>
      </c>
      <c r="F12" s="474">
        <v>3536</v>
      </c>
      <c r="G12" s="649" t="s">
        <v>429</v>
      </c>
    </row>
    <row r="13" spans="1:7" s="1" customFormat="1" ht="30.75" thickBot="1">
      <c r="A13" s="103" t="s">
        <v>530</v>
      </c>
      <c r="B13" s="648">
        <v>223</v>
      </c>
      <c r="C13" s="648">
        <v>0</v>
      </c>
      <c r="D13" s="648">
        <v>26936</v>
      </c>
      <c r="E13" s="648">
        <v>0</v>
      </c>
      <c r="F13" s="475">
        <v>27159</v>
      </c>
      <c r="G13" s="647" t="s">
        <v>548</v>
      </c>
    </row>
    <row r="14" spans="1:7" s="1" customFormat="1" ht="15.75" thickBot="1">
      <c r="A14" s="757" t="s">
        <v>531</v>
      </c>
      <c r="B14" s="650">
        <v>0</v>
      </c>
      <c r="C14" s="650">
        <v>0</v>
      </c>
      <c r="D14" s="650">
        <v>8524</v>
      </c>
      <c r="E14" s="650">
        <v>0</v>
      </c>
      <c r="F14" s="474">
        <v>8524</v>
      </c>
      <c r="G14" s="649" t="s">
        <v>549</v>
      </c>
    </row>
    <row r="15" spans="1:7" s="1" customFormat="1" ht="15.75" thickBot="1">
      <c r="A15" s="103" t="s">
        <v>532</v>
      </c>
      <c r="B15" s="648">
        <v>0</v>
      </c>
      <c r="C15" s="648">
        <v>0</v>
      </c>
      <c r="D15" s="648">
        <v>21020</v>
      </c>
      <c r="E15" s="648">
        <v>0</v>
      </c>
      <c r="F15" s="475">
        <v>21020</v>
      </c>
      <c r="G15" s="647" t="s">
        <v>550</v>
      </c>
    </row>
    <row r="16" spans="1:7" s="1" customFormat="1" ht="15.75" thickBot="1">
      <c r="A16" s="757" t="s">
        <v>533</v>
      </c>
      <c r="B16" s="650">
        <v>0</v>
      </c>
      <c r="C16" s="650">
        <v>0</v>
      </c>
      <c r="D16" s="650">
        <v>2543</v>
      </c>
      <c r="E16" s="650">
        <v>0</v>
      </c>
      <c r="F16" s="474">
        <v>2543</v>
      </c>
      <c r="G16" s="649" t="s">
        <v>551</v>
      </c>
    </row>
    <row r="17" spans="1:7" s="1" customFormat="1" ht="15.75" thickBot="1">
      <c r="A17" s="103" t="s">
        <v>534</v>
      </c>
      <c r="B17" s="648">
        <v>0</v>
      </c>
      <c r="C17" s="648">
        <v>0</v>
      </c>
      <c r="D17" s="648">
        <v>3550</v>
      </c>
      <c r="E17" s="648">
        <v>0</v>
      </c>
      <c r="F17" s="475">
        <v>3550</v>
      </c>
      <c r="G17" s="647" t="s">
        <v>552</v>
      </c>
    </row>
    <row r="18" spans="1:7" s="1" customFormat="1" ht="15.75" thickBot="1">
      <c r="A18" s="757" t="s">
        <v>535</v>
      </c>
      <c r="B18" s="650">
        <v>41</v>
      </c>
      <c r="C18" s="650">
        <v>0</v>
      </c>
      <c r="D18" s="650">
        <v>919</v>
      </c>
      <c r="E18" s="650">
        <v>0</v>
      </c>
      <c r="F18" s="474">
        <v>960</v>
      </c>
      <c r="G18" s="649" t="s">
        <v>553</v>
      </c>
    </row>
    <row r="19" spans="1:7" s="1" customFormat="1" ht="26.25" thickBot="1">
      <c r="A19" s="103" t="s">
        <v>536</v>
      </c>
      <c r="B19" s="648">
        <v>0</v>
      </c>
      <c r="C19" s="648">
        <v>0</v>
      </c>
      <c r="D19" s="648">
        <v>3218</v>
      </c>
      <c r="E19" s="648">
        <v>0</v>
      </c>
      <c r="F19" s="475">
        <v>3218</v>
      </c>
      <c r="G19" s="647" t="s">
        <v>554</v>
      </c>
    </row>
    <row r="20" spans="1:7" s="1" customFormat="1" ht="15.75" thickBot="1">
      <c r="A20" s="757" t="s">
        <v>537</v>
      </c>
      <c r="B20" s="650">
        <v>0</v>
      </c>
      <c r="C20" s="650">
        <v>0</v>
      </c>
      <c r="D20" s="650">
        <v>33445</v>
      </c>
      <c r="E20" s="650">
        <v>0</v>
      </c>
      <c r="F20" s="474">
        <v>33445</v>
      </c>
      <c r="G20" s="649" t="s">
        <v>555</v>
      </c>
    </row>
    <row r="21" spans="1:7" s="1" customFormat="1" ht="26.25" thickBot="1">
      <c r="A21" s="103" t="s">
        <v>538</v>
      </c>
      <c r="B21" s="648">
        <v>0</v>
      </c>
      <c r="C21" s="648">
        <v>0</v>
      </c>
      <c r="D21" s="648">
        <v>5593</v>
      </c>
      <c r="E21" s="648">
        <v>0</v>
      </c>
      <c r="F21" s="475">
        <v>5593</v>
      </c>
      <c r="G21" s="647" t="s">
        <v>556</v>
      </c>
    </row>
    <row r="22" spans="1:7" s="1" customFormat="1" ht="15.75" thickBot="1">
      <c r="A22" s="757" t="s">
        <v>47</v>
      </c>
      <c r="B22" s="650">
        <v>0</v>
      </c>
      <c r="C22" s="650">
        <v>0</v>
      </c>
      <c r="D22" s="650">
        <v>20107</v>
      </c>
      <c r="E22" s="650">
        <v>0</v>
      </c>
      <c r="F22" s="474">
        <v>20107</v>
      </c>
      <c r="G22" s="649" t="s">
        <v>430</v>
      </c>
    </row>
    <row r="23" spans="1:7" s="1" customFormat="1" ht="15.75" thickBot="1">
      <c r="A23" s="103" t="s">
        <v>539</v>
      </c>
      <c r="B23" s="648">
        <v>0</v>
      </c>
      <c r="C23" s="648">
        <v>0</v>
      </c>
      <c r="D23" s="648">
        <v>23415</v>
      </c>
      <c r="E23" s="648">
        <v>0</v>
      </c>
      <c r="F23" s="475">
        <v>23415</v>
      </c>
      <c r="G23" s="647" t="s">
        <v>557</v>
      </c>
    </row>
    <row r="24" spans="1:7" s="1" customFormat="1" ht="15.75" thickBot="1">
      <c r="A24" s="757" t="s">
        <v>540</v>
      </c>
      <c r="B24" s="650">
        <v>0</v>
      </c>
      <c r="C24" s="650">
        <v>0</v>
      </c>
      <c r="D24" s="650">
        <v>935</v>
      </c>
      <c r="E24" s="650">
        <v>0</v>
      </c>
      <c r="F24" s="474">
        <v>935</v>
      </c>
      <c r="G24" s="649" t="s">
        <v>558</v>
      </c>
    </row>
    <row r="25" spans="1:7" s="1" customFormat="1" ht="15.75" thickBot="1">
      <c r="A25" s="103" t="s">
        <v>541</v>
      </c>
      <c r="B25" s="648">
        <v>0</v>
      </c>
      <c r="C25" s="648">
        <v>0</v>
      </c>
      <c r="D25" s="648">
        <v>5725</v>
      </c>
      <c r="E25" s="648">
        <v>0</v>
      </c>
      <c r="F25" s="475">
        <v>5725</v>
      </c>
      <c r="G25" s="647" t="s">
        <v>559</v>
      </c>
    </row>
    <row r="26" spans="1:7" s="1" customFormat="1" ht="51.75" thickBot="1">
      <c r="A26" s="757" t="s">
        <v>542</v>
      </c>
      <c r="B26" s="650">
        <v>0</v>
      </c>
      <c r="C26" s="650">
        <v>0</v>
      </c>
      <c r="D26" s="650">
        <v>96373</v>
      </c>
      <c r="E26" s="650">
        <v>0</v>
      </c>
      <c r="F26" s="474">
        <v>96373</v>
      </c>
      <c r="G26" s="649" t="s">
        <v>560</v>
      </c>
    </row>
    <row r="27" spans="1:7" s="1" customFormat="1" ht="30">
      <c r="A27" s="848" t="s">
        <v>543</v>
      </c>
      <c r="B27" s="849">
        <v>0</v>
      </c>
      <c r="C27" s="849">
        <v>0</v>
      </c>
      <c r="D27" s="849">
        <v>1887</v>
      </c>
      <c r="E27" s="849">
        <v>0</v>
      </c>
      <c r="F27" s="850">
        <v>1887</v>
      </c>
      <c r="G27" s="851" t="s">
        <v>561</v>
      </c>
    </row>
    <row r="28" spans="1:7" s="1" customFormat="1" ht="20.25" customHeight="1">
      <c r="A28" s="887" t="s">
        <v>474</v>
      </c>
      <c r="B28" s="888">
        <f>SUM(B8:B27)</f>
        <v>305</v>
      </c>
      <c r="C28" s="888">
        <f>SUM(C8:C27)</f>
        <v>0</v>
      </c>
      <c r="D28" s="888">
        <f>SUM(D8:D27)</f>
        <v>262491</v>
      </c>
      <c r="E28" s="888">
        <f>SUM(E8:E27)</f>
        <v>0</v>
      </c>
      <c r="F28" s="889">
        <f>SUM(F8:F27)</f>
        <v>262796</v>
      </c>
      <c r="G28" s="890" t="s">
        <v>475</v>
      </c>
    </row>
    <row r="29" spans="1:7" ht="12.75">
      <c r="A29" s="619" t="s">
        <v>454</v>
      </c>
      <c r="G29" s="617" t="s">
        <v>395</v>
      </c>
    </row>
    <row r="35" spans="2:6" ht="24.95" customHeight="1">
      <c r="B35" s="618"/>
      <c r="C35" s="618"/>
      <c r="D35" s="618"/>
      <c r="E35" s="618"/>
      <c r="F35" s="618"/>
    </row>
    <row r="36" spans="2:6" ht="24.95" customHeight="1">
      <c r="B36" s="618"/>
      <c r="C36" s="618"/>
      <c r="D36" s="618"/>
      <c r="E36" s="618"/>
      <c r="F36" s="618"/>
    </row>
    <row r="37" spans="2:6" ht="24.95" customHeight="1">
      <c r="B37" s="618"/>
      <c r="C37" s="618"/>
      <c r="D37" s="618"/>
      <c r="E37" s="618"/>
      <c r="F37" s="618"/>
    </row>
    <row r="38" spans="2:6" ht="24.95" customHeight="1">
      <c r="B38" s="618"/>
      <c r="C38" s="618"/>
      <c r="D38" s="618"/>
      <c r="E38" s="618"/>
      <c r="F38" s="618"/>
    </row>
  </sheetData>
  <mergeCells count="5">
    <mergeCell ref="G5:G6"/>
    <mergeCell ref="A1:G1"/>
    <mergeCell ref="A3:G3"/>
    <mergeCell ref="A5:A6"/>
    <mergeCell ref="A2:G2"/>
  </mergeCells>
  <printOptions horizontalCentered="1" verticalCentered="1"/>
  <pageMargins left="0" right="0" top="0" bottom="0" header="0" footer="0"/>
  <pageSetup paperSize="9" scale="90" fitToWidth="0" orientation="landscape"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rightToLeft="1" view="pageBreakPreview" topLeftCell="A7" zoomScale="70" zoomScaleNormal="100" zoomScaleSheetLayoutView="70" workbookViewId="0">
      <selection activeCell="J7" sqref="J7"/>
    </sheetView>
  </sheetViews>
  <sheetFormatPr defaultColWidth="11.42578125" defaultRowHeight="24.95" customHeight="1"/>
  <cols>
    <col min="1" max="1" width="34.7109375" style="617" customWidth="1"/>
    <col min="2" max="11" width="12.7109375" style="617" customWidth="1"/>
    <col min="12" max="12" width="38.42578125" style="617" customWidth="1"/>
    <col min="13" max="16384" width="11.42578125" style="617"/>
  </cols>
  <sheetData>
    <row r="1" spans="1:12" s="634" customFormat="1" ht="23.25">
      <c r="A1" s="1132" t="s">
        <v>1041</v>
      </c>
      <c r="B1" s="1132"/>
      <c r="C1" s="1132"/>
      <c r="D1" s="1132"/>
      <c r="E1" s="1132"/>
      <c r="F1" s="1132"/>
      <c r="G1" s="1132"/>
      <c r="H1" s="1132"/>
      <c r="I1" s="1132"/>
      <c r="J1" s="1132"/>
      <c r="K1" s="1132"/>
      <c r="L1" s="1132"/>
    </row>
    <row r="2" spans="1:12" s="634" customFormat="1" ht="20.25">
      <c r="A2" s="1127" t="s">
        <v>1165</v>
      </c>
      <c r="B2" s="1127"/>
      <c r="C2" s="1127"/>
      <c r="D2" s="1127"/>
      <c r="E2" s="1127"/>
      <c r="F2" s="1127"/>
      <c r="G2" s="1127"/>
      <c r="H2" s="1127"/>
      <c r="I2" s="1127"/>
      <c r="J2" s="1127"/>
      <c r="K2" s="1127"/>
      <c r="L2" s="1127"/>
    </row>
    <row r="3" spans="1:12" s="634" customFormat="1" ht="20.25">
      <c r="A3" s="1127">
        <v>2021</v>
      </c>
      <c r="B3" s="1127"/>
      <c r="C3" s="1127"/>
      <c r="D3" s="1127"/>
      <c r="E3" s="1127"/>
      <c r="F3" s="1127"/>
      <c r="G3" s="1127"/>
      <c r="H3" s="1127"/>
      <c r="I3" s="1127"/>
      <c r="J3" s="1127"/>
      <c r="K3" s="1127"/>
      <c r="L3" s="1127"/>
    </row>
    <row r="4" spans="1:12" s="633" customFormat="1" ht="21" customHeight="1">
      <c r="A4" s="677" t="s">
        <v>291</v>
      </c>
      <c r="B4" s="678"/>
      <c r="C4" s="678"/>
      <c r="D4" s="678"/>
      <c r="E4" s="678"/>
      <c r="F4" s="678"/>
      <c r="G4" s="678"/>
      <c r="H4" s="678"/>
      <c r="I4" s="678"/>
      <c r="J4" s="678"/>
      <c r="K4" s="678"/>
      <c r="L4" s="679" t="s">
        <v>292</v>
      </c>
    </row>
    <row r="5" spans="1:12" s="632" customFormat="1" ht="94.5" customHeight="1">
      <c r="A5" s="1133" t="s">
        <v>637</v>
      </c>
      <c r="B5" s="447" t="s">
        <v>1154</v>
      </c>
      <c r="C5" s="447" t="s">
        <v>28</v>
      </c>
      <c r="D5" s="447" t="s">
        <v>30</v>
      </c>
      <c r="E5" s="447" t="s">
        <v>32</v>
      </c>
      <c r="F5" s="447" t="s">
        <v>34</v>
      </c>
      <c r="G5" s="447" t="s">
        <v>1155</v>
      </c>
      <c r="H5" s="447" t="s">
        <v>1157</v>
      </c>
      <c r="I5" s="447" t="s">
        <v>1156</v>
      </c>
      <c r="J5" s="447" t="s">
        <v>39</v>
      </c>
      <c r="K5" s="447" t="s">
        <v>474</v>
      </c>
      <c r="L5" s="1130" t="s">
        <v>636</v>
      </c>
    </row>
    <row r="6" spans="1:12" s="631" customFormat="1" ht="63.75">
      <c r="A6" s="1134"/>
      <c r="B6" s="448" t="s">
        <v>23</v>
      </c>
      <c r="C6" s="448" t="s">
        <v>27</v>
      </c>
      <c r="D6" s="448" t="s">
        <v>29</v>
      </c>
      <c r="E6" s="448" t="s">
        <v>31</v>
      </c>
      <c r="F6" s="448" t="s">
        <v>33</v>
      </c>
      <c r="G6" s="448" t="s">
        <v>35</v>
      </c>
      <c r="H6" s="448" t="s">
        <v>36</v>
      </c>
      <c r="I6" s="448" t="s">
        <v>37</v>
      </c>
      <c r="J6" s="448" t="s">
        <v>38</v>
      </c>
      <c r="K6" s="449" t="s">
        <v>475</v>
      </c>
      <c r="L6" s="1131"/>
    </row>
    <row r="7" spans="1:12" s="1" customFormat="1" ht="15.75" thickBot="1">
      <c r="A7" s="45" t="s">
        <v>680</v>
      </c>
      <c r="B7" s="627">
        <v>409</v>
      </c>
      <c r="C7" s="627">
        <v>401</v>
      </c>
      <c r="D7" s="627">
        <v>126</v>
      </c>
      <c r="E7" s="627">
        <v>831</v>
      </c>
      <c r="F7" s="627">
        <v>671</v>
      </c>
      <c r="G7" s="627">
        <v>21638</v>
      </c>
      <c r="H7" s="627">
        <v>712</v>
      </c>
      <c r="I7" s="627">
        <v>1533</v>
      </c>
      <c r="J7" s="627">
        <v>365</v>
      </c>
      <c r="K7" s="626">
        <f t="shared" ref="K7:K27" si="0">SUM(B7:J7)</f>
        <v>26686</v>
      </c>
      <c r="L7" s="625" t="s">
        <v>544</v>
      </c>
    </row>
    <row r="8" spans="1:12" s="1" customFormat="1" ht="15.75" thickBot="1">
      <c r="A8" s="40" t="s">
        <v>525</v>
      </c>
      <c r="B8" s="630">
        <v>857</v>
      </c>
      <c r="C8" s="630">
        <v>6790</v>
      </c>
      <c r="D8" s="630">
        <v>3241</v>
      </c>
      <c r="E8" s="630">
        <v>1771</v>
      </c>
      <c r="F8" s="630">
        <v>1474</v>
      </c>
      <c r="G8" s="630">
        <v>0</v>
      </c>
      <c r="H8" s="630">
        <v>9806</v>
      </c>
      <c r="I8" s="630">
        <v>3058</v>
      </c>
      <c r="J8" s="630">
        <v>810</v>
      </c>
      <c r="K8" s="629">
        <f t="shared" si="0"/>
        <v>27807</v>
      </c>
      <c r="L8" s="628" t="s">
        <v>545</v>
      </c>
    </row>
    <row r="9" spans="1:12" s="1" customFormat="1" ht="15.75" thickBot="1">
      <c r="A9" s="45" t="s">
        <v>526</v>
      </c>
      <c r="B9" s="627">
        <v>2073</v>
      </c>
      <c r="C9" s="627">
        <v>5367</v>
      </c>
      <c r="D9" s="627">
        <v>13152</v>
      </c>
      <c r="E9" s="627">
        <v>3930</v>
      </c>
      <c r="F9" s="627">
        <v>10868</v>
      </c>
      <c r="G9" s="627">
        <v>0</v>
      </c>
      <c r="H9" s="627">
        <v>49214</v>
      </c>
      <c r="I9" s="627">
        <v>9898</v>
      </c>
      <c r="J9" s="627">
        <v>9894</v>
      </c>
      <c r="K9" s="626">
        <f t="shared" si="0"/>
        <v>104396</v>
      </c>
      <c r="L9" s="625" t="s">
        <v>428</v>
      </c>
    </row>
    <row r="10" spans="1:12" s="1" customFormat="1" ht="30.75" thickBot="1">
      <c r="A10" s="40" t="s">
        <v>527</v>
      </c>
      <c r="B10" s="630">
        <v>82</v>
      </c>
      <c r="C10" s="630">
        <v>1928</v>
      </c>
      <c r="D10" s="630">
        <v>3541</v>
      </c>
      <c r="E10" s="630">
        <v>1391</v>
      </c>
      <c r="F10" s="630">
        <v>265</v>
      </c>
      <c r="G10" s="630">
        <v>0</v>
      </c>
      <c r="H10" s="630">
        <v>2201</v>
      </c>
      <c r="I10" s="630">
        <v>811</v>
      </c>
      <c r="J10" s="630">
        <v>836</v>
      </c>
      <c r="K10" s="629">
        <f t="shared" si="0"/>
        <v>11055</v>
      </c>
      <c r="L10" s="628" t="s">
        <v>546</v>
      </c>
    </row>
    <row r="11" spans="1:12" s="1" customFormat="1" ht="39" thickBot="1">
      <c r="A11" s="45" t="s">
        <v>528</v>
      </c>
      <c r="B11" s="627">
        <v>41</v>
      </c>
      <c r="C11" s="627">
        <v>287</v>
      </c>
      <c r="D11" s="627">
        <v>41</v>
      </c>
      <c r="E11" s="627">
        <v>60</v>
      </c>
      <c r="F11" s="627">
        <v>0</v>
      </c>
      <c r="G11" s="627">
        <v>0</v>
      </c>
      <c r="H11" s="627">
        <v>408</v>
      </c>
      <c r="I11" s="627">
        <v>34</v>
      </c>
      <c r="J11" s="627">
        <v>81</v>
      </c>
      <c r="K11" s="626">
        <f t="shared" si="0"/>
        <v>952</v>
      </c>
      <c r="L11" s="625" t="s">
        <v>682</v>
      </c>
    </row>
    <row r="12" spans="1:12" s="1" customFormat="1" ht="15.75" thickBot="1">
      <c r="A12" s="40" t="s">
        <v>529</v>
      </c>
      <c r="B12" s="630">
        <v>7596</v>
      </c>
      <c r="C12" s="630">
        <v>33076</v>
      </c>
      <c r="D12" s="630">
        <v>44607</v>
      </c>
      <c r="E12" s="630">
        <v>11293</v>
      </c>
      <c r="F12" s="630">
        <v>3388</v>
      </c>
      <c r="G12" s="630">
        <v>193</v>
      </c>
      <c r="H12" s="630">
        <v>438275</v>
      </c>
      <c r="I12" s="630">
        <v>62877</v>
      </c>
      <c r="J12" s="630">
        <v>65175</v>
      </c>
      <c r="K12" s="629">
        <f t="shared" si="0"/>
        <v>666480</v>
      </c>
      <c r="L12" s="628" t="s">
        <v>429</v>
      </c>
    </row>
    <row r="13" spans="1:12" s="1" customFormat="1" ht="45.75" thickBot="1">
      <c r="A13" s="45" t="s">
        <v>681</v>
      </c>
      <c r="B13" s="627">
        <v>10135</v>
      </c>
      <c r="C13" s="627">
        <v>19896</v>
      </c>
      <c r="D13" s="627">
        <v>19678</v>
      </c>
      <c r="E13" s="627">
        <v>21617</v>
      </c>
      <c r="F13" s="627">
        <v>41125</v>
      </c>
      <c r="G13" s="627">
        <v>0</v>
      </c>
      <c r="H13" s="627">
        <v>73316</v>
      </c>
      <c r="I13" s="627">
        <v>28081</v>
      </c>
      <c r="J13" s="627">
        <v>30197</v>
      </c>
      <c r="K13" s="626">
        <f t="shared" si="0"/>
        <v>244045</v>
      </c>
      <c r="L13" s="625" t="s">
        <v>548</v>
      </c>
    </row>
    <row r="14" spans="1:12" s="1" customFormat="1" ht="15.75" thickBot="1">
      <c r="A14" s="40" t="s">
        <v>531</v>
      </c>
      <c r="B14" s="630">
        <v>3129</v>
      </c>
      <c r="C14" s="630">
        <v>10997</v>
      </c>
      <c r="D14" s="630">
        <v>6522</v>
      </c>
      <c r="E14" s="630">
        <v>5202</v>
      </c>
      <c r="F14" s="630">
        <v>14882</v>
      </c>
      <c r="G14" s="630">
        <v>0</v>
      </c>
      <c r="H14" s="630">
        <v>11116</v>
      </c>
      <c r="I14" s="630">
        <v>64834</v>
      </c>
      <c r="J14" s="630">
        <v>16790</v>
      </c>
      <c r="K14" s="629">
        <f t="shared" si="0"/>
        <v>133472</v>
      </c>
      <c r="L14" s="628" t="s">
        <v>549</v>
      </c>
    </row>
    <row r="15" spans="1:12" s="1" customFormat="1" ht="26.25" thickBot="1">
      <c r="A15" s="45" t="s">
        <v>532</v>
      </c>
      <c r="B15" s="627">
        <v>3969</v>
      </c>
      <c r="C15" s="627">
        <v>2314</v>
      </c>
      <c r="D15" s="627">
        <v>3590</v>
      </c>
      <c r="E15" s="627">
        <v>7578</v>
      </c>
      <c r="F15" s="627">
        <v>35148</v>
      </c>
      <c r="G15" s="627">
        <v>0</v>
      </c>
      <c r="H15" s="627">
        <v>7781</v>
      </c>
      <c r="I15" s="627">
        <v>3866</v>
      </c>
      <c r="J15" s="627">
        <v>9002</v>
      </c>
      <c r="K15" s="626">
        <f t="shared" si="0"/>
        <v>73248</v>
      </c>
      <c r="L15" s="625" t="s">
        <v>550</v>
      </c>
    </row>
    <row r="16" spans="1:12" s="1" customFormat="1" ht="15.75" thickBot="1">
      <c r="A16" s="40" t="s">
        <v>533</v>
      </c>
      <c r="B16" s="630">
        <v>1296</v>
      </c>
      <c r="C16" s="630">
        <v>8797</v>
      </c>
      <c r="D16" s="630">
        <v>4105</v>
      </c>
      <c r="E16" s="630">
        <v>1947</v>
      </c>
      <c r="F16" s="630">
        <v>368</v>
      </c>
      <c r="G16" s="630">
        <v>0</v>
      </c>
      <c r="H16" s="630">
        <v>341</v>
      </c>
      <c r="I16" s="630">
        <v>489</v>
      </c>
      <c r="J16" s="630">
        <v>121</v>
      </c>
      <c r="K16" s="629">
        <f t="shared" si="0"/>
        <v>17464</v>
      </c>
      <c r="L16" s="628" t="s">
        <v>551</v>
      </c>
    </row>
    <row r="17" spans="1:12" s="1" customFormat="1" ht="15.75" thickBot="1">
      <c r="A17" s="45" t="s">
        <v>534</v>
      </c>
      <c r="B17" s="627">
        <v>1456</v>
      </c>
      <c r="C17" s="627">
        <v>4607</v>
      </c>
      <c r="D17" s="627">
        <v>1497</v>
      </c>
      <c r="E17" s="627">
        <v>3445</v>
      </c>
      <c r="F17" s="627">
        <v>308</v>
      </c>
      <c r="G17" s="627">
        <v>23</v>
      </c>
      <c r="H17" s="627">
        <v>90</v>
      </c>
      <c r="I17" s="627">
        <v>2257</v>
      </c>
      <c r="J17" s="627">
        <v>3766</v>
      </c>
      <c r="K17" s="626">
        <f t="shared" si="0"/>
        <v>17449</v>
      </c>
      <c r="L17" s="625" t="s">
        <v>552</v>
      </c>
    </row>
    <row r="18" spans="1:12" s="1" customFormat="1" ht="15.75" thickBot="1">
      <c r="A18" s="40" t="s">
        <v>535</v>
      </c>
      <c r="B18" s="630">
        <v>558</v>
      </c>
      <c r="C18" s="630">
        <v>1484</v>
      </c>
      <c r="D18" s="630">
        <v>1264</v>
      </c>
      <c r="E18" s="630">
        <v>622</v>
      </c>
      <c r="F18" s="630">
        <v>41</v>
      </c>
      <c r="G18" s="630">
        <v>0</v>
      </c>
      <c r="H18" s="630">
        <v>1108</v>
      </c>
      <c r="I18" s="630">
        <v>114</v>
      </c>
      <c r="J18" s="630">
        <v>9973</v>
      </c>
      <c r="K18" s="629">
        <f t="shared" si="0"/>
        <v>15164</v>
      </c>
      <c r="L18" s="628" t="s">
        <v>553</v>
      </c>
    </row>
    <row r="19" spans="1:12" s="1" customFormat="1" ht="26.25" thickBot="1">
      <c r="A19" s="45" t="s">
        <v>536</v>
      </c>
      <c r="B19" s="627">
        <v>1890</v>
      </c>
      <c r="C19" s="627">
        <v>10402</v>
      </c>
      <c r="D19" s="627">
        <v>7565</v>
      </c>
      <c r="E19" s="627">
        <v>3150</v>
      </c>
      <c r="F19" s="627">
        <v>0</v>
      </c>
      <c r="G19" s="627">
        <v>0</v>
      </c>
      <c r="H19" s="627">
        <v>16625</v>
      </c>
      <c r="I19" s="627">
        <v>7289</v>
      </c>
      <c r="J19" s="627">
        <v>1471</v>
      </c>
      <c r="K19" s="626">
        <f t="shared" si="0"/>
        <v>48392</v>
      </c>
      <c r="L19" s="625" t="s">
        <v>554</v>
      </c>
    </row>
    <row r="20" spans="1:12" s="1" customFormat="1" ht="26.25" thickBot="1">
      <c r="A20" s="40" t="s">
        <v>537</v>
      </c>
      <c r="B20" s="630">
        <v>1646</v>
      </c>
      <c r="C20" s="630">
        <v>10741</v>
      </c>
      <c r="D20" s="630">
        <v>20924</v>
      </c>
      <c r="E20" s="630">
        <v>5664</v>
      </c>
      <c r="F20" s="630">
        <v>11221</v>
      </c>
      <c r="G20" s="630">
        <v>104</v>
      </c>
      <c r="H20" s="630">
        <v>14990</v>
      </c>
      <c r="I20" s="630">
        <v>3147</v>
      </c>
      <c r="J20" s="630">
        <v>109090</v>
      </c>
      <c r="K20" s="629">
        <f t="shared" si="0"/>
        <v>177527</v>
      </c>
      <c r="L20" s="628" t="s">
        <v>555</v>
      </c>
    </row>
    <row r="21" spans="1:12" s="1" customFormat="1" ht="30.75" thickBot="1">
      <c r="A21" s="45" t="s">
        <v>538</v>
      </c>
      <c r="B21" s="627">
        <v>0</v>
      </c>
      <c r="C21" s="627">
        <v>14992</v>
      </c>
      <c r="D21" s="627">
        <v>4108</v>
      </c>
      <c r="E21" s="627">
        <v>17303</v>
      </c>
      <c r="F21" s="627">
        <v>5127</v>
      </c>
      <c r="G21" s="627">
        <v>188</v>
      </c>
      <c r="H21" s="627">
        <v>2228</v>
      </c>
      <c r="I21" s="627">
        <v>774</v>
      </c>
      <c r="J21" s="627">
        <v>3146</v>
      </c>
      <c r="K21" s="626">
        <f t="shared" si="0"/>
        <v>47866</v>
      </c>
      <c r="L21" s="625" t="s">
        <v>556</v>
      </c>
    </row>
    <row r="22" spans="1:12" s="1" customFormat="1" ht="15.75" thickBot="1">
      <c r="A22" s="40" t="s">
        <v>47</v>
      </c>
      <c r="B22" s="630">
        <v>836</v>
      </c>
      <c r="C22" s="630">
        <v>20693</v>
      </c>
      <c r="D22" s="630">
        <v>3505</v>
      </c>
      <c r="E22" s="630">
        <v>5332</v>
      </c>
      <c r="F22" s="630">
        <v>7660</v>
      </c>
      <c r="G22" s="630">
        <v>0</v>
      </c>
      <c r="H22" s="630">
        <v>81</v>
      </c>
      <c r="I22" s="630">
        <v>335</v>
      </c>
      <c r="J22" s="630">
        <v>5684</v>
      </c>
      <c r="K22" s="629">
        <f t="shared" si="0"/>
        <v>44126</v>
      </c>
      <c r="L22" s="628" t="s">
        <v>430</v>
      </c>
    </row>
    <row r="23" spans="1:12" s="1" customFormat="1" ht="30.75" thickBot="1">
      <c r="A23" s="45" t="s">
        <v>539</v>
      </c>
      <c r="B23" s="627">
        <v>819</v>
      </c>
      <c r="C23" s="627">
        <v>27495</v>
      </c>
      <c r="D23" s="627">
        <v>6583</v>
      </c>
      <c r="E23" s="627">
        <v>4339</v>
      </c>
      <c r="F23" s="627">
        <v>6563</v>
      </c>
      <c r="G23" s="627">
        <v>0</v>
      </c>
      <c r="H23" s="627">
        <v>2402</v>
      </c>
      <c r="I23" s="627">
        <v>7035</v>
      </c>
      <c r="J23" s="627">
        <v>12721</v>
      </c>
      <c r="K23" s="626">
        <f t="shared" si="0"/>
        <v>67957</v>
      </c>
      <c r="L23" s="625" t="s">
        <v>557</v>
      </c>
    </row>
    <row r="24" spans="1:12" s="1" customFormat="1" ht="15.75" thickBot="1">
      <c r="A24" s="40" t="s">
        <v>540</v>
      </c>
      <c r="B24" s="630">
        <v>84</v>
      </c>
      <c r="C24" s="630">
        <v>1558</v>
      </c>
      <c r="D24" s="630">
        <v>1174</v>
      </c>
      <c r="E24" s="630">
        <v>578</v>
      </c>
      <c r="F24" s="630">
        <v>45</v>
      </c>
      <c r="G24" s="630">
        <v>0</v>
      </c>
      <c r="H24" s="630">
        <v>12</v>
      </c>
      <c r="I24" s="630">
        <v>317</v>
      </c>
      <c r="J24" s="630">
        <v>53</v>
      </c>
      <c r="K24" s="629">
        <f t="shared" si="0"/>
        <v>3821</v>
      </c>
      <c r="L24" s="628" t="s">
        <v>558</v>
      </c>
    </row>
    <row r="25" spans="1:12" s="1" customFormat="1" ht="15.75" thickBot="1">
      <c r="A25" s="45" t="s">
        <v>541</v>
      </c>
      <c r="B25" s="627">
        <v>151</v>
      </c>
      <c r="C25" s="627">
        <v>1481</v>
      </c>
      <c r="D25" s="627">
        <v>1202</v>
      </c>
      <c r="E25" s="627">
        <v>902</v>
      </c>
      <c r="F25" s="627">
        <v>6178</v>
      </c>
      <c r="G25" s="627">
        <v>0</v>
      </c>
      <c r="H25" s="627">
        <v>13</v>
      </c>
      <c r="I25" s="627">
        <v>326</v>
      </c>
      <c r="J25" s="627">
        <v>298</v>
      </c>
      <c r="K25" s="626">
        <f t="shared" si="0"/>
        <v>10551</v>
      </c>
      <c r="L25" s="625" t="s">
        <v>559</v>
      </c>
    </row>
    <row r="26" spans="1:12" s="1" customFormat="1" ht="51.75" thickBot="1">
      <c r="A26" s="40" t="s">
        <v>542</v>
      </c>
      <c r="B26" s="630">
        <v>0</v>
      </c>
      <c r="C26" s="630">
        <v>138</v>
      </c>
      <c r="D26" s="630">
        <v>579</v>
      </c>
      <c r="E26" s="630">
        <v>149</v>
      </c>
      <c r="F26" s="630">
        <v>8639</v>
      </c>
      <c r="G26" s="630">
        <v>99</v>
      </c>
      <c r="H26" s="630">
        <v>84</v>
      </c>
      <c r="I26" s="630">
        <v>57892</v>
      </c>
      <c r="J26" s="630">
        <v>93206</v>
      </c>
      <c r="K26" s="629">
        <f t="shared" si="0"/>
        <v>160786</v>
      </c>
      <c r="L26" s="628" t="s">
        <v>560</v>
      </c>
    </row>
    <row r="27" spans="1:12" s="1" customFormat="1" ht="30">
      <c r="A27" s="85" t="s">
        <v>543</v>
      </c>
      <c r="B27" s="639">
        <v>494</v>
      </c>
      <c r="C27" s="639">
        <v>2839</v>
      </c>
      <c r="D27" s="639">
        <v>1303</v>
      </c>
      <c r="E27" s="639">
        <v>2145</v>
      </c>
      <c r="F27" s="639">
        <v>0</v>
      </c>
      <c r="G27" s="639">
        <v>0</v>
      </c>
      <c r="H27" s="639">
        <v>0</v>
      </c>
      <c r="I27" s="639">
        <v>54</v>
      </c>
      <c r="J27" s="639">
        <v>0</v>
      </c>
      <c r="K27" s="638">
        <f t="shared" si="0"/>
        <v>6835</v>
      </c>
      <c r="L27" s="637" t="s">
        <v>561</v>
      </c>
    </row>
    <row r="28" spans="1:12" s="6" customFormat="1" ht="21.75" customHeight="1">
      <c r="A28" s="112" t="s">
        <v>474</v>
      </c>
      <c r="B28" s="636">
        <f t="shared" ref="B28:K28" si="1">SUM(B7:B27)</f>
        <v>37521</v>
      </c>
      <c r="C28" s="636">
        <f t="shared" si="1"/>
        <v>186283</v>
      </c>
      <c r="D28" s="636">
        <f t="shared" si="1"/>
        <v>148307</v>
      </c>
      <c r="E28" s="636">
        <f t="shared" si="1"/>
        <v>99249</v>
      </c>
      <c r="F28" s="636">
        <f t="shared" si="1"/>
        <v>153971</v>
      </c>
      <c r="G28" s="259">
        <f t="shared" si="1"/>
        <v>22245</v>
      </c>
      <c r="H28" s="259">
        <f t="shared" si="1"/>
        <v>630803</v>
      </c>
      <c r="I28" s="636">
        <f t="shared" si="1"/>
        <v>255021</v>
      </c>
      <c r="J28" s="636">
        <f t="shared" si="1"/>
        <v>372679</v>
      </c>
      <c r="K28" s="636">
        <f t="shared" si="1"/>
        <v>1906079</v>
      </c>
      <c r="L28" s="635" t="s">
        <v>475</v>
      </c>
    </row>
    <row r="29" spans="1:12" ht="18" customHeight="1">
      <c r="A29" s="619" t="s">
        <v>71</v>
      </c>
      <c r="I29" s="619"/>
      <c r="L29" s="617" t="s">
        <v>395</v>
      </c>
    </row>
    <row r="30" spans="1:12" ht="24.95" customHeight="1">
      <c r="A30" s="619"/>
      <c r="I30" s="619"/>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row r="37" spans="2:11" ht="24.95" customHeight="1">
      <c r="B37" s="618"/>
      <c r="C37" s="618"/>
      <c r="D37" s="618"/>
      <c r="E37" s="618"/>
      <c r="F37" s="618"/>
      <c r="G37" s="618"/>
      <c r="H37" s="618"/>
      <c r="I37" s="618"/>
      <c r="J37" s="618"/>
      <c r="K37" s="618"/>
    </row>
    <row r="38" spans="2:11" ht="24.95" customHeight="1">
      <c r="B38" s="618"/>
      <c r="C38" s="618"/>
      <c r="D38" s="618"/>
      <c r="E38" s="618"/>
      <c r="F38" s="618"/>
      <c r="G38" s="618"/>
      <c r="H38" s="618"/>
      <c r="I38" s="618"/>
      <c r="J38" s="618"/>
      <c r="K38"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rightToLeft="1" view="pageBreakPreview" zoomScale="70" zoomScaleNormal="100" zoomScaleSheetLayoutView="70" workbookViewId="0">
      <selection activeCell="J7" sqref="J7:J27"/>
    </sheetView>
  </sheetViews>
  <sheetFormatPr defaultColWidth="11.42578125" defaultRowHeight="24.95" customHeight="1"/>
  <cols>
    <col min="1" max="1" width="34.7109375" style="617" customWidth="1"/>
    <col min="2" max="11" width="12.7109375" style="617" customWidth="1"/>
    <col min="12" max="12" width="38.42578125" style="617" customWidth="1"/>
    <col min="13" max="16384" width="11.42578125" style="617"/>
  </cols>
  <sheetData>
    <row r="1" spans="1:12" s="634" customFormat="1" ht="23.25">
      <c r="A1" s="1132" t="s">
        <v>1042</v>
      </c>
      <c r="B1" s="1132"/>
      <c r="C1" s="1132"/>
      <c r="D1" s="1132"/>
      <c r="E1" s="1132"/>
      <c r="F1" s="1132"/>
      <c r="G1" s="1132"/>
      <c r="H1" s="1132"/>
      <c r="I1" s="1132"/>
      <c r="J1" s="1132"/>
      <c r="K1" s="1132"/>
      <c r="L1" s="1132"/>
    </row>
    <row r="2" spans="1:12" s="634" customFormat="1" ht="20.25">
      <c r="A2" s="1127" t="s">
        <v>1166</v>
      </c>
      <c r="B2" s="1127"/>
      <c r="C2" s="1127"/>
      <c r="D2" s="1127"/>
      <c r="E2" s="1127"/>
      <c r="F2" s="1127"/>
      <c r="G2" s="1127"/>
      <c r="H2" s="1127"/>
      <c r="I2" s="1127"/>
      <c r="J2" s="1127"/>
      <c r="K2" s="1127"/>
      <c r="L2" s="1127"/>
    </row>
    <row r="3" spans="1:12" s="634" customFormat="1" ht="20.25">
      <c r="A3" s="1127">
        <v>2021</v>
      </c>
      <c r="B3" s="1127"/>
      <c r="C3" s="1127"/>
      <c r="D3" s="1127"/>
      <c r="E3" s="1127"/>
      <c r="F3" s="1127"/>
      <c r="G3" s="1127"/>
      <c r="H3" s="1127"/>
      <c r="I3" s="1127"/>
      <c r="J3" s="1127"/>
      <c r="K3" s="1127"/>
      <c r="L3" s="1127"/>
    </row>
    <row r="4" spans="1:12" s="633" customFormat="1" ht="21" customHeight="1">
      <c r="A4" s="677" t="s">
        <v>293</v>
      </c>
      <c r="B4" s="678"/>
      <c r="C4" s="678"/>
      <c r="D4" s="678"/>
      <c r="E4" s="678"/>
      <c r="F4" s="678"/>
      <c r="G4" s="678"/>
      <c r="H4" s="678"/>
      <c r="I4" s="678"/>
      <c r="J4" s="678"/>
      <c r="K4" s="678"/>
      <c r="L4" s="679" t="s">
        <v>294</v>
      </c>
    </row>
    <row r="5" spans="1:12" s="632" customFormat="1" ht="94.5" customHeight="1">
      <c r="A5" s="1133" t="s">
        <v>639</v>
      </c>
      <c r="B5" s="447" t="s">
        <v>1154</v>
      </c>
      <c r="C5" s="447" t="s">
        <v>28</v>
      </c>
      <c r="D5" s="447" t="s">
        <v>30</v>
      </c>
      <c r="E5" s="447" t="s">
        <v>32</v>
      </c>
      <c r="F5" s="447" t="s">
        <v>34</v>
      </c>
      <c r="G5" s="447" t="s">
        <v>1155</v>
      </c>
      <c r="H5" s="447" t="s">
        <v>1157</v>
      </c>
      <c r="I5" s="447" t="s">
        <v>1156</v>
      </c>
      <c r="J5" s="447" t="s">
        <v>39</v>
      </c>
      <c r="K5" s="447" t="s">
        <v>474</v>
      </c>
      <c r="L5" s="1130" t="s">
        <v>638</v>
      </c>
    </row>
    <row r="6" spans="1:12" s="631" customFormat="1" ht="63.75">
      <c r="A6" s="1134"/>
      <c r="B6" s="448" t="s">
        <v>23</v>
      </c>
      <c r="C6" s="448" t="s">
        <v>27</v>
      </c>
      <c r="D6" s="448" t="s">
        <v>29</v>
      </c>
      <c r="E6" s="448" t="s">
        <v>31</v>
      </c>
      <c r="F6" s="448" t="s">
        <v>33</v>
      </c>
      <c r="G6" s="448" t="s">
        <v>35</v>
      </c>
      <c r="H6" s="448" t="s">
        <v>36</v>
      </c>
      <c r="I6" s="448" t="s">
        <v>37</v>
      </c>
      <c r="J6" s="448" t="s">
        <v>38</v>
      </c>
      <c r="K6" s="449" t="s">
        <v>475</v>
      </c>
      <c r="L6" s="1131"/>
    </row>
    <row r="7" spans="1:12" s="1" customFormat="1" ht="15.75" thickBot="1">
      <c r="A7" s="45" t="s">
        <v>524</v>
      </c>
      <c r="B7" s="627">
        <v>409</v>
      </c>
      <c r="C7" s="627">
        <v>401</v>
      </c>
      <c r="D7" s="627">
        <v>126</v>
      </c>
      <c r="E7" s="627">
        <v>831</v>
      </c>
      <c r="F7" s="627">
        <v>671</v>
      </c>
      <c r="G7" s="627">
        <v>21638</v>
      </c>
      <c r="H7" s="627">
        <v>712</v>
      </c>
      <c r="I7" s="627">
        <v>1533</v>
      </c>
      <c r="J7" s="627">
        <v>365</v>
      </c>
      <c r="K7" s="626">
        <f t="shared" ref="K7:K27" si="0">SUM(B7:J7)</f>
        <v>26686</v>
      </c>
      <c r="L7" s="625" t="s">
        <v>544</v>
      </c>
    </row>
    <row r="8" spans="1:12" s="1" customFormat="1" ht="15.75" thickBot="1">
      <c r="A8" s="40" t="s">
        <v>525</v>
      </c>
      <c r="B8" s="630">
        <v>775</v>
      </c>
      <c r="C8" s="630">
        <v>5555</v>
      </c>
      <c r="D8" s="630">
        <v>3100</v>
      </c>
      <c r="E8" s="630">
        <v>911</v>
      </c>
      <c r="F8" s="630">
        <v>1474</v>
      </c>
      <c r="G8" s="630">
        <v>0</v>
      </c>
      <c r="H8" s="630">
        <v>9806</v>
      </c>
      <c r="I8" s="630">
        <v>3058</v>
      </c>
      <c r="J8" s="630">
        <v>810</v>
      </c>
      <c r="K8" s="629">
        <f t="shared" si="0"/>
        <v>25489</v>
      </c>
      <c r="L8" s="628" t="s">
        <v>545</v>
      </c>
    </row>
    <row r="9" spans="1:12" s="1" customFormat="1" ht="15.75" thickBot="1">
      <c r="A9" s="45" t="s">
        <v>526</v>
      </c>
      <c r="B9" s="627">
        <v>2073</v>
      </c>
      <c r="C9" s="627">
        <v>5048</v>
      </c>
      <c r="D9" s="627">
        <v>13027</v>
      </c>
      <c r="E9" s="627">
        <v>3374</v>
      </c>
      <c r="F9" s="627">
        <v>10590</v>
      </c>
      <c r="G9" s="627">
        <v>0</v>
      </c>
      <c r="H9" s="627">
        <v>49214</v>
      </c>
      <c r="I9" s="627">
        <v>9898</v>
      </c>
      <c r="J9" s="627">
        <v>9894</v>
      </c>
      <c r="K9" s="626">
        <f t="shared" si="0"/>
        <v>103118</v>
      </c>
      <c r="L9" s="625" t="s">
        <v>428</v>
      </c>
    </row>
    <row r="10" spans="1:12" s="1" customFormat="1" ht="30.75" thickBot="1">
      <c r="A10" s="40" t="s">
        <v>527</v>
      </c>
      <c r="B10" s="630">
        <v>82</v>
      </c>
      <c r="C10" s="630">
        <v>1370</v>
      </c>
      <c r="D10" s="630">
        <v>3498</v>
      </c>
      <c r="E10" s="630">
        <v>864</v>
      </c>
      <c r="F10" s="630">
        <v>265</v>
      </c>
      <c r="G10" s="630">
        <v>0</v>
      </c>
      <c r="H10" s="630">
        <v>2201</v>
      </c>
      <c r="I10" s="630">
        <v>811</v>
      </c>
      <c r="J10" s="630">
        <v>836</v>
      </c>
      <c r="K10" s="629">
        <f t="shared" si="0"/>
        <v>9927</v>
      </c>
      <c r="L10" s="628" t="s">
        <v>546</v>
      </c>
    </row>
    <row r="11" spans="1:12" s="1" customFormat="1" ht="30.75" thickBot="1">
      <c r="A11" s="45" t="s">
        <v>528</v>
      </c>
      <c r="B11" s="627">
        <v>41</v>
      </c>
      <c r="C11" s="627">
        <v>205</v>
      </c>
      <c r="D11" s="627">
        <v>41</v>
      </c>
      <c r="E11" s="627">
        <v>60</v>
      </c>
      <c r="F11" s="627">
        <v>0</v>
      </c>
      <c r="G11" s="627">
        <v>0</v>
      </c>
      <c r="H11" s="627">
        <v>408</v>
      </c>
      <c r="I11" s="627">
        <v>34</v>
      </c>
      <c r="J11" s="627">
        <v>81</v>
      </c>
      <c r="K11" s="626">
        <f t="shared" si="0"/>
        <v>870</v>
      </c>
      <c r="L11" s="625" t="s">
        <v>547</v>
      </c>
    </row>
    <row r="12" spans="1:12" s="1" customFormat="1" ht="15.75" thickBot="1">
      <c r="A12" s="40" t="s">
        <v>529</v>
      </c>
      <c r="B12" s="630">
        <v>7432</v>
      </c>
      <c r="C12" s="630">
        <v>31677</v>
      </c>
      <c r="D12" s="630">
        <v>43897</v>
      </c>
      <c r="E12" s="630">
        <v>10069</v>
      </c>
      <c r="F12" s="630">
        <v>3388</v>
      </c>
      <c r="G12" s="630">
        <v>193</v>
      </c>
      <c r="H12" s="630">
        <v>438275</v>
      </c>
      <c r="I12" s="630">
        <v>62877</v>
      </c>
      <c r="J12" s="630">
        <v>65136</v>
      </c>
      <c r="K12" s="629">
        <f t="shared" si="0"/>
        <v>662944</v>
      </c>
      <c r="L12" s="628" t="s">
        <v>429</v>
      </c>
    </row>
    <row r="13" spans="1:12" s="1" customFormat="1" ht="30.75" thickBot="1">
      <c r="A13" s="45" t="s">
        <v>530</v>
      </c>
      <c r="B13" s="627">
        <v>9036</v>
      </c>
      <c r="C13" s="627">
        <v>16717</v>
      </c>
      <c r="D13" s="627">
        <v>17431</v>
      </c>
      <c r="E13" s="627">
        <v>17506</v>
      </c>
      <c r="F13" s="627">
        <v>26926</v>
      </c>
      <c r="G13" s="627">
        <v>0</v>
      </c>
      <c r="H13" s="627">
        <v>73303</v>
      </c>
      <c r="I13" s="627">
        <v>28081</v>
      </c>
      <c r="J13" s="627">
        <v>27886</v>
      </c>
      <c r="K13" s="626">
        <f t="shared" si="0"/>
        <v>216886</v>
      </c>
      <c r="L13" s="625" t="s">
        <v>548</v>
      </c>
    </row>
    <row r="14" spans="1:12" s="1" customFormat="1" ht="15.75" thickBot="1">
      <c r="A14" s="40" t="s">
        <v>531</v>
      </c>
      <c r="B14" s="630">
        <v>3075</v>
      </c>
      <c r="C14" s="630">
        <v>8045</v>
      </c>
      <c r="D14" s="630">
        <v>6468</v>
      </c>
      <c r="E14" s="630">
        <v>2967</v>
      </c>
      <c r="F14" s="630">
        <v>13812</v>
      </c>
      <c r="G14" s="630">
        <v>0</v>
      </c>
      <c r="H14" s="630">
        <v>11103</v>
      </c>
      <c r="I14" s="630">
        <v>64834</v>
      </c>
      <c r="J14" s="630">
        <v>14644</v>
      </c>
      <c r="K14" s="629">
        <f t="shared" si="0"/>
        <v>124948</v>
      </c>
      <c r="L14" s="628" t="s">
        <v>549</v>
      </c>
    </row>
    <row r="15" spans="1:12" s="1" customFormat="1" ht="26.25" thickBot="1">
      <c r="A15" s="45" t="s">
        <v>532</v>
      </c>
      <c r="B15" s="627">
        <v>3241</v>
      </c>
      <c r="C15" s="627">
        <v>1550</v>
      </c>
      <c r="D15" s="627">
        <v>3013</v>
      </c>
      <c r="E15" s="627">
        <v>3962</v>
      </c>
      <c r="F15" s="627">
        <v>21566</v>
      </c>
      <c r="G15" s="627">
        <v>0</v>
      </c>
      <c r="H15" s="627">
        <v>7586</v>
      </c>
      <c r="I15" s="627">
        <v>3866</v>
      </c>
      <c r="J15" s="627">
        <v>7444</v>
      </c>
      <c r="K15" s="626">
        <f t="shared" si="0"/>
        <v>52228</v>
      </c>
      <c r="L15" s="625" t="s">
        <v>550</v>
      </c>
    </row>
    <row r="16" spans="1:12" s="1" customFormat="1" ht="15.75" thickBot="1">
      <c r="A16" s="40" t="s">
        <v>533</v>
      </c>
      <c r="B16" s="630">
        <v>1032</v>
      </c>
      <c r="C16" s="630">
        <v>7367</v>
      </c>
      <c r="D16" s="630">
        <v>3680</v>
      </c>
      <c r="E16" s="630">
        <v>1549</v>
      </c>
      <c r="F16" s="630">
        <v>342</v>
      </c>
      <c r="G16" s="630">
        <v>0</v>
      </c>
      <c r="H16" s="630">
        <v>341</v>
      </c>
      <c r="I16" s="630">
        <v>489</v>
      </c>
      <c r="J16" s="630">
        <v>121</v>
      </c>
      <c r="K16" s="629">
        <f t="shared" si="0"/>
        <v>14921</v>
      </c>
      <c r="L16" s="628" t="s">
        <v>551</v>
      </c>
    </row>
    <row r="17" spans="1:12" s="1" customFormat="1" ht="15.75" thickBot="1">
      <c r="A17" s="45" t="s">
        <v>534</v>
      </c>
      <c r="B17" s="627">
        <v>1292</v>
      </c>
      <c r="C17" s="627">
        <v>3258</v>
      </c>
      <c r="D17" s="627">
        <v>1156</v>
      </c>
      <c r="E17" s="627">
        <v>1792</v>
      </c>
      <c r="F17" s="627">
        <v>265</v>
      </c>
      <c r="G17" s="627">
        <v>23</v>
      </c>
      <c r="H17" s="627">
        <v>90</v>
      </c>
      <c r="I17" s="627">
        <v>2257</v>
      </c>
      <c r="J17" s="627">
        <v>3766</v>
      </c>
      <c r="K17" s="626">
        <f t="shared" si="0"/>
        <v>13899</v>
      </c>
      <c r="L17" s="625" t="s">
        <v>552</v>
      </c>
    </row>
    <row r="18" spans="1:12" s="1" customFormat="1" ht="15.75" thickBot="1">
      <c r="A18" s="40" t="s">
        <v>535</v>
      </c>
      <c r="B18" s="630">
        <v>545</v>
      </c>
      <c r="C18" s="630">
        <v>1342</v>
      </c>
      <c r="D18" s="630">
        <v>816</v>
      </c>
      <c r="E18" s="630">
        <v>306</v>
      </c>
      <c r="F18" s="630">
        <v>0</v>
      </c>
      <c r="G18" s="630">
        <v>0</v>
      </c>
      <c r="H18" s="630">
        <v>1108</v>
      </c>
      <c r="I18" s="630">
        <v>114</v>
      </c>
      <c r="J18" s="630">
        <v>9973</v>
      </c>
      <c r="K18" s="629">
        <f t="shared" si="0"/>
        <v>14204</v>
      </c>
      <c r="L18" s="628" t="s">
        <v>553</v>
      </c>
    </row>
    <row r="19" spans="1:12" s="1" customFormat="1" ht="26.25" thickBot="1">
      <c r="A19" s="45" t="s">
        <v>536</v>
      </c>
      <c r="B19" s="627">
        <v>1795</v>
      </c>
      <c r="C19" s="627">
        <v>8920</v>
      </c>
      <c r="D19" s="627">
        <v>7199</v>
      </c>
      <c r="E19" s="627">
        <v>1875</v>
      </c>
      <c r="F19" s="627">
        <v>0</v>
      </c>
      <c r="G19" s="627">
        <v>0</v>
      </c>
      <c r="H19" s="627">
        <v>16625</v>
      </c>
      <c r="I19" s="627">
        <v>7289</v>
      </c>
      <c r="J19" s="627">
        <v>1471</v>
      </c>
      <c r="K19" s="626">
        <f t="shared" si="0"/>
        <v>45174</v>
      </c>
      <c r="L19" s="625" t="s">
        <v>554</v>
      </c>
    </row>
    <row r="20" spans="1:12" s="1" customFormat="1" ht="26.25" thickBot="1">
      <c r="A20" s="40" t="s">
        <v>537</v>
      </c>
      <c r="B20" s="630">
        <v>1333</v>
      </c>
      <c r="C20" s="630">
        <v>8419</v>
      </c>
      <c r="D20" s="630">
        <v>20449</v>
      </c>
      <c r="E20" s="630">
        <v>2749</v>
      </c>
      <c r="F20" s="630">
        <v>2052</v>
      </c>
      <c r="G20" s="630">
        <v>104</v>
      </c>
      <c r="H20" s="630">
        <v>14990</v>
      </c>
      <c r="I20" s="630">
        <v>3147</v>
      </c>
      <c r="J20" s="630">
        <v>90839</v>
      </c>
      <c r="K20" s="629">
        <f t="shared" si="0"/>
        <v>144082</v>
      </c>
      <c r="L20" s="628" t="s">
        <v>555</v>
      </c>
    </row>
    <row r="21" spans="1:12" s="1" customFormat="1" ht="30.75" thickBot="1">
      <c r="A21" s="45" t="s">
        <v>538</v>
      </c>
      <c r="B21" s="627">
        <v>0</v>
      </c>
      <c r="C21" s="627">
        <v>11433</v>
      </c>
      <c r="D21" s="627">
        <v>3632</v>
      </c>
      <c r="E21" s="627">
        <v>16198</v>
      </c>
      <c r="F21" s="627">
        <v>4758</v>
      </c>
      <c r="G21" s="627">
        <v>188</v>
      </c>
      <c r="H21" s="627">
        <v>2228</v>
      </c>
      <c r="I21" s="627">
        <v>774</v>
      </c>
      <c r="J21" s="627">
        <v>3062</v>
      </c>
      <c r="K21" s="626">
        <f t="shared" si="0"/>
        <v>42273</v>
      </c>
      <c r="L21" s="625" t="s">
        <v>556</v>
      </c>
    </row>
    <row r="22" spans="1:12" s="1" customFormat="1" ht="15.75" thickBot="1">
      <c r="A22" s="40" t="s">
        <v>47</v>
      </c>
      <c r="B22" s="630">
        <v>442</v>
      </c>
      <c r="C22" s="630">
        <v>6814</v>
      </c>
      <c r="D22" s="630">
        <v>874</v>
      </c>
      <c r="E22" s="630">
        <v>4194</v>
      </c>
      <c r="F22" s="630">
        <v>5662</v>
      </c>
      <c r="G22" s="630">
        <v>0</v>
      </c>
      <c r="H22" s="630">
        <v>81</v>
      </c>
      <c r="I22" s="630">
        <v>335</v>
      </c>
      <c r="J22" s="630">
        <v>5617</v>
      </c>
      <c r="K22" s="629">
        <f t="shared" si="0"/>
        <v>24019</v>
      </c>
      <c r="L22" s="628" t="s">
        <v>430</v>
      </c>
    </row>
    <row r="23" spans="1:12" s="1" customFormat="1" ht="30.75" thickBot="1">
      <c r="A23" s="45" t="s">
        <v>539</v>
      </c>
      <c r="B23" s="627">
        <v>735</v>
      </c>
      <c r="C23" s="627">
        <v>13608</v>
      </c>
      <c r="D23" s="627">
        <v>2900</v>
      </c>
      <c r="E23" s="627">
        <v>1961</v>
      </c>
      <c r="F23" s="627">
        <v>5619</v>
      </c>
      <c r="G23" s="627">
        <v>0</v>
      </c>
      <c r="H23" s="627">
        <v>2402</v>
      </c>
      <c r="I23" s="627">
        <v>7035</v>
      </c>
      <c r="J23" s="627">
        <v>10282</v>
      </c>
      <c r="K23" s="626">
        <f t="shared" si="0"/>
        <v>44542</v>
      </c>
      <c r="L23" s="625" t="s">
        <v>557</v>
      </c>
    </row>
    <row r="24" spans="1:12" s="1" customFormat="1" ht="15.75" thickBot="1">
      <c r="A24" s="40" t="s">
        <v>540</v>
      </c>
      <c r="B24" s="630">
        <v>84</v>
      </c>
      <c r="C24" s="630">
        <v>1155</v>
      </c>
      <c r="D24" s="630">
        <v>957</v>
      </c>
      <c r="E24" s="630">
        <v>308</v>
      </c>
      <c r="F24" s="630">
        <v>0</v>
      </c>
      <c r="G24" s="630">
        <v>0</v>
      </c>
      <c r="H24" s="630">
        <v>12</v>
      </c>
      <c r="I24" s="630">
        <v>317</v>
      </c>
      <c r="J24" s="630">
        <v>53</v>
      </c>
      <c r="K24" s="629">
        <f t="shared" si="0"/>
        <v>2886</v>
      </c>
      <c r="L24" s="628" t="s">
        <v>558</v>
      </c>
    </row>
    <row r="25" spans="1:12" s="1" customFormat="1" ht="15.75" thickBot="1">
      <c r="A25" s="45" t="s">
        <v>541</v>
      </c>
      <c r="B25" s="627">
        <v>110</v>
      </c>
      <c r="C25" s="627">
        <v>1442</v>
      </c>
      <c r="D25" s="627">
        <v>1137</v>
      </c>
      <c r="E25" s="627">
        <v>80</v>
      </c>
      <c r="F25" s="627">
        <v>1498</v>
      </c>
      <c r="G25" s="627">
        <v>0</v>
      </c>
      <c r="H25" s="627">
        <v>13</v>
      </c>
      <c r="I25" s="627">
        <v>326</v>
      </c>
      <c r="J25" s="627">
        <v>220</v>
      </c>
      <c r="K25" s="626">
        <f t="shared" si="0"/>
        <v>4826</v>
      </c>
      <c r="L25" s="625" t="s">
        <v>559</v>
      </c>
    </row>
    <row r="26" spans="1:12" s="1" customFormat="1" ht="51.75" thickBot="1">
      <c r="A26" s="40" t="s">
        <v>542</v>
      </c>
      <c r="B26" s="630">
        <v>0</v>
      </c>
      <c r="C26" s="630">
        <v>0</v>
      </c>
      <c r="D26" s="630">
        <v>0</v>
      </c>
      <c r="E26" s="630">
        <v>149</v>
      </c>
      <c r="F26" s="630">
        <v>2846</v>
      </c>
      <c r="G26" s="630">
        <v>99</v>
      </c>
      <c r="H26" s="630">
        <v>67</v>
      </c>
      <c r="I26" s="630">
        <v>57564</v>
      </c>
      <c r="J26" s="630">
        <v>3688</v>
      </c>
      <c r="K26" s="629">
        <f t="shared" si="0"/>
        <v>64413</v>
      </c>
      <c r="L26" s="628" t="s">
        <v>560</v>
      </c>
    </row>
    <row r="27" spans="1:12" s="1" customFormat="1" ht="30">
      <c r="A27" s="85" t="s">
        <v>543</v>
      </c>
      <c r="B27" s="639">
        <v>328</v>
      </c>
      <c r="C27" s="639">
        <v>1862</v>
      </c>
      <c r="D27" s="639">
        <v>1133</v>
      </c>
      <c r="E27" s="639">
        <v>1571</v>
      </c>
      <c r="F27" s="639">
        <v>0</v>
      </c>
      <c r="G27" s="639">
        <v>0</v>
      </c>
      <c r="H27" s="639">
        <v>0</v>
      </c>
      <c r="I27" s="639">
        <v>54</v>
      </c>
      <c r="J27" s="639">
        <v>0</v>
      </c>
      <c r="K27" s="638">
        <f t="shared" si="0"/>
        <v>4948</v>
      </c>
      <c r="L27" s="637" t="s">
        <v>561</v>
      </c>
    </row>
    <row r="28" spans="1:12" s="6" customFormat="1" ht="20.25" customHeight="1">
      <c r="A28" s="112" t="s">
        <v>474</v>
      </c>
      <c r="B28" s="636">
        <f t="shared" ref="B28:K28" si="1">SUM(B7:B27)</f>
        <v>33860</v>
      </c>
      <c r="C28" s="636">
        <f>SUM(C7:C27)</f>
        <v>136188</v>
      </c>
      <c r="D28" s="636">
        <f t="shared" si="1"/>
        <v>134534</v>
      </c>
      <c r="E28" s="636">
        <f t="shared" si="1"/>
        <v>73276</v>
      </c>
      <c r="F28" s="636">
        <f t="shared" si="1"/>
        <v>101734</v>
      </c>
      <c r="G28" s="259">
        <f t="shared" si="1"/>
        <v>22245</v>
      </c>
      <c r="H28" s="259">
        <f t="shared" si="1"/>
        <v>630565</v>
      </c>
      <c r="I28" s="636">
        <f t="shared" si="1"/>
        <v>254693</v>
      </c>
      <c r="J28" s="636">
        <f t="shared" si="1"/>
        <v>256188</v>
      </c>
      <c r="K28" s="636">
        <f t="shared" si="1"/>
        <v>1643283</v>
      </c>
      <c r="L28" s="635" t="s">
        <v>475</v>
      </c>
    </row>
    <row r="29" spans="1:12" ht="18" customHeight="1">
      <c r="A29" s="619" t="s">
        <v>71</v>
      </c>
      <c r="I29" s="619"/>
      <c r="L29" s="617" t="s">
        <v>395</v>
      </c>
    </row>
    <row r="30" spans="1:12" ht="24.95" customHeight="1">
      <c r="A30" s="619"/>
      <c r="I30" s="619"/>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rightToLeft="1" view="pageBreakPreview" topLeftCell="A6" zoomScale="70" zoomScaleNormal="100" zoomScaleSheetLayoutView="70" workbookViewId="0">
      <selection activeCell="J7" sqref="J7:J26"/>
    </sheetView>
  </sheetViews>
  <sheetFormatPr defaultColWidth="11.42578125" defaultRowHeight="24.95" customHeight="1"/>
  <cols>
    <col min="1" max="1" width="34.7109375" style="617" customWidth="1"/>
    <col min="2" max="11" width="12.7109375" style="617" customWidth="1"/>
    <col min="12" max="12" width="38.42578125" style="617" customWidth="1"/>
    <col min="13" max="16384" width="11.42578125" style="617"/>
  </cols>
  <sheetData>
    <row r="1" spans="1:12" s="634" customFormat="1" ht="23.25">
      <c r="A1" s="1132" t="s">
        <v>1043</v>
      </c>
      <c r="B1" s="1132"/>
      <c r="C1" s="1132"/>
      <c r="D1" s="1132"/>
      <c r="E1" s="1132"/>
      <c r="F1" s="1132"/>
      <c r="G1" s="1132"/>
      <c r="H1" s="1132"/>
      <c r="I1" s="1132"/>
      <c r="J1" s="1132"/>
      <c r="K1" s="1132"/>
      <c r="L1" s="1132"/>
    </row>
    <row r="2" spans="1:12" s="634" customFormat="1" ht="20.25">
      <c r="A2" s="1127" t="s">
        <v>1167</v>
      </c>
      <c r="B2" s="1127"/>
      <c r="C2" s="1127"/>
      <c r="D2" s="1127"/>
      <c r="E2" s="1127"/>
      <c r="F2" s="1127"/>
      <c r="G2" s="1127"/>
      <c r="H2" s="1127"/>
      <c r="I2" s="1127"/>
      <c r="J2" s="1127"/>
      <c r="K2" s="1127"/>
      <c r="L2" s="1127"/>
    </row>
    <row r="3" spans="1:12" s="634" customFormat="1" ht="20.25">
      <c r="A3" s="1127">
        <v>2021</v>
      </c>
      <c r="B3" s="1127"/>
      <c r="C3" s="1127"/>
      <c r="D3" s="1127"/>
      <c r="E3" s="1127"/>
      <c r="F3" s="1127"/>
      <c r="G3" s="1127"/>
      <c r="H3" s="1127"/>
      <c r="I3" s="1127"/>
      <c r="J3" s="1127"/>
      <c r="K3" s="1127"/>
      <c r="L3" s="1127"/>
    </row>
    <row r="4" spans="1:12" s="752" customFormat="1" ht="21" customHeight="1">
      <c r="A4" s="749" t="s">
        <v>312</v>
      </c>
      <c r="B4" s="750"/>
      <c r="C4" s="750"/>
      <c r="D4" s="750"/>
      <c r="E4" s="750"/>
      <c r="F4" s="750"/>
      <c r="G4" s="750"/>
      <c r="H4" s="750"/>
      <c r="I4" s="750"/>
      <c r="J4" s="750"/>
      <c r="K4" s="750"/>
      <c r="L4" s="751" t="s">
        <v>313</v>
      </c>
    </row>
    <row r="5" spans="1:12" s="632" customFormat="1" ht="100.5" customHeight="1">
      <c r="A5" s="1133" t="s">
        <v>72</v>
      </c>
      <c r="B5" s="447" t="s">
        <v>1154</v>
      </c>
      <c r="C5" s="447" t="s">
        <v>28</v>
      </c>
      <c r="D5" s="447" t="s">
        <v>30</v>
      </c>
      <c r="E5" s="447" t="s">
        <v>32</v>
      </c>
      <c r="F5" s="447" t="s">
        <v>34</v>
      </c>
      <c r="G5" s="447" t="s">
        <v>1155</v>
      </c>
      <c r="H5" s="447" t="s">
        <v>1157</v>
      </c>
      <c r="I5" s="447" t="s">
        <v>1156</v>
      </c>
      <c r="J5" s="447" t="s">
        <v>39</v>
      </c>
      <c r="K5" s="447" t="s">
        <v>474</v>
      </c>
      <c r="L5" s="1130" t="s">
        <v>640</v>
      </c>
    </row>
    <row r="6" spans="1:12" s="631" customFormat="1" ht="68.25" customHeight="1">
      <c r="A6" s="1134"/>
      <c r="B6" s="448" t="s">
        <v>23</v>
      </c>
      <c r="C6" s="448" t="s">
        <v>27</v>
      </c>
      <c r="D6" s="448" t="s">
        <v>29</v>
      </c>
      <c r="E6" s="448" t="s">
        <v>31</v>
      </c>
      <c r="F6" s="448" t="s">
        <v>33</v>
      </c>
      <c r="G6" s="448" t="s">
        <v>35</v>
      </c>
      <c r="H6" s="448" t="s">
        <v>36</v>
      </c>
      <c r="I6" s="448" t="s">
        <v>37</v>
      </c>
      <c r="J6" s="448" t="s">
        <v>38</v>
      </c>
      <c r="K6" s="449" t="s">
        <v>475</v>
      </c>
      <c r="L6" s="1131"/>
    </row>
    <row r="7" spans="1:12" s="1" customFormat="1" ht="15.75" thickBot="1">
      <c r="A7" s="45" t="s">
        <v>525</v>
      </c>
      <c r="B7" s="627">
        <v>82</v>
      </c>
      <c r="C7" s="627">
        <v>1235</v>
      </c>
      <c r="D7" s="627">
        <v>141</v>
      </c>
      <c r="E7" s="627">
        <v>860</v>
      </c>
      <c r="F7" s="627">
        <v>0</v>
      </c>
      <c r="G7" s="627">
        <v>0</v>
      </c>
      <c r="H7" s="627">
        <v>0</v>
      </c>
      <c r="I7" s="627">
        <v>0</v>
      </c>
      <c r="J7" s="627">
        <v>0</v>
      </c>
      <c r="K7" s="626">
        <f t="shared" ref="K7:K26" si="0">SUM(B7:J7)</f>
        <v>2318</v>
      </c>
      <c r="L7" s="625" t="s">
        <v>545</v>
      </c>
    </row>
    <row r="8" spans="1:12" s="1" customFormat="1" ht="15.75" thickBot="1">
      <c r="A8" s="40" t="s">
        <v>526</v>
      </c>
      <c r="B8" s="630">
        <v>0</v>
      </c>
      <c r="C8" s="630">
        <v>319</v>
      </c>
      <c r="D8" s="630">
        <v>125</v>
      </c>
      <c r="E8" s="630">
        <v>556</v>
      </c>
      <c r="F8" s="630">
        <v>278</v>
      </c>
      <c r="G8" s="630">
        <v>0</v>
      </c>
      <c r="H8" s="630">
        <v>0</v>
      </c>
      <c r="I8" s="630">
        <v>0</v>
      </c>
      <c r="J8" s="630">
        <v>0</v>
      </c>
      <c r="K8" s="629">
        <f t="shared" si="0"/>
        <v>1278</v>
      </c>
      <c r="L8" s="628" t="s">
        <v>428</v>
      </c>
    </row>
    <row r="9" spans="1:12" s="1" customFormat="1" ht="30.75" thickBot="1">
      <c r="A9" s="45" t="s">
        <v>527</v>
      </c>
      <c r="B9" s="627">
        <v>0</v>
      </c>
      <c r="C9" s="627">
        <v>558</v>
      </c>
      <c r="D9" s="627">
        <v>43</v>
      </c>
      <c r="E9" s="627">
        <v>527</v>
      </c>
      <c r="F9" s="627">
        <v>0</v>
      </c>
      <c r="G9" s="627">
        <v>0</v>
      </c>
      <c r="H9" s="627">
        <v>0</v>
      </c>
      <c r="I9" s="627">
        <v>0</v>
      </c>
      <c r="J9" s="627">
        <v>0</v>
      </c>
      <c r="K9" s="626">
        <f t="shared" si="0"/>
        <v>1128</v>
      </c>
      <c r="L9" s="625" t="s">
        <v>546</v>
      </c>
    </row>
    <row r="10" spans="1:12" s="1" customFormat="1" ht="39" thickBot="1">
      <c r="A10" s="40" t="s">
        <v>528</v>
      </c>
      <c r="B10" s="630">
        <v>0</v>
      </c>
      <c r="C10" s="630">
        <v>82</v>
      </c>
      <c r="D10" s="630">
        <v>0</v>
      </c>
      <c r="E10" s="630">
        <v>0</v>
      </c>
      <c r="F10" s="630">
        <v>0</v>
      </c>
      <c r="G10" s="630">
        <v>0</v>
      </c>
      <c r="H10" s="630">
        <v>0</v>
      </c>
      <c r="I10" s="630">
        <v>0</v>
      </c>
      <c r="J10" s="630">
        <v>0</v>
      </c>
      <c r="K10" s="629">
        <f t="shared" si="0"/>
        <v>82</v>
      </c>
      <c r="L10" s="628" t="s">
        <v>682</v>
      </c>
    </row>
    <row r="11" spans="1:12" s="1" customFormat="1" ht="15.75" thickBot="1">
      <c r="A11" s="45" t="s">
        <v>529</v>
      </c>
      <c r="B11" s="627">
        <v>164</v>
      </c>
      <c r="C11" s="627">
        <v>1399</v>
      </c>
      <c r="D11" s="627">
        <v>710</v>
      </c>
      <c r="E11" s="627">
        <v>1224</v>
      </c>
      <c r="F11" s="627">
        <v>0</v>
      </c>
      <c r="G11" s="627">
        <v>0</v>
      </c>
      <c r="H11" s="627">
        <v>0</v>
      </c>
      <c r="I11" s="627">
        <v>0</v>
      </c>
      <c r="J11" s="627">
        <v>39</v>
      </c>
      <c r="K11" s="626">
        <f t="shared" si="0"/>
        <v>3536</v>
      </c>
      <c r="L11" s="625" t="s">
        <v>429</v>
      </c>
    </row>
    <row r="12" spans="1:12" s="1" customFormat="1" ht="45.75" thickBot="1">
      <c r="A12" s="40" t="s">
        <v>681</v>
      </c>
      <c r="B12" s="630">
        <v>1099</v>
      </c>
      <c r="C12" s="630">
        <v>3179</v>
      </c>
      <c r="D12" s="630">
        <v>2247</v>
      </c>
      <c r="E12" s="630">
        <v>4111</v>
      </c>
      <c r="F12" s="630">
        <v>14199</v>
      </c>
      <c r="G12" s="630">
        <v>0</v>
      </c>
      <c r="H12" s="630">
        <v>13</v>
      </c>
      <c r="I12" s="630">
        <v>0</v>
      </c>
      <c r="J12" s="630">
        <v>2311</v>
      </c>
      <c r="K12" s="629">
        <f t="shared" si="0"/>
        <v>27159</v>
      </c>
      <c r="L12" s="628" t="s">
        <v>548</v>
      </c>
    </row>
    <row r="13" spans="1:12" s="1" customFormat="1" ht="15.75" thickBot="1">
      <c r="A13" s="45" t="s">
        <v>531</v>
      </c>
      <c r="B13" s="627">
        <v>54</v>
      </c>
      <c r="C13" s="627">
        <v>2952</v>
      </c>
      <c r="D13" s="627">
        <v>54</v>
      </c>
      <c r="E13" s="627">
        <v>2235</v>
      </c>
      <c r="F13" s="627">
        <v>1070</v>
      </c>
      <c r="G13" s="627">
        <v>0</v>
      </c>
      <c r="H13" s="627">
        <v>13</v>
      </c>
      <c r="I13" s="627">
        <v>0</v>
      </c>
      <c r="J13" s="627">
        <v>2146</v>
      </c>
      <c r="K13" s="626">
        <f t="shared" si="0"/>
        <v>8524</v>
      </c>
      <c r="L13" s="625" t="s">
        <v>549</v>
      </c>
    </row>
    <row r="14" spans="1:12" s="1" customFormat="1" ht="26.25" thickBot="1">
      <c r="A14" s="40" t="s">
        <v>532</v>
      </c>
      <c r="B14" s="630">
        <v>728</v>
      </c>
      <c r="C14" s="630">
        <v>764</v>
      </c>
      <c r="D14" s="630">
        <v>577</v>
      </c>
      <c r="E14" s="630">
        <v>3616</v>
      </c>
      <c r="F14" s="630">
        <v>13582</v>
      </c>
      <c r="G14" s="630">
        <v>0</v>
      </c>
      <c r="H14" s="630">
        <v>195</v>
      </c>
      <c r="I14" s="630">
        <v>0</v>
      </c>
      <c r="J14" s="630">
        <v>1558</v>
      </c>
      <c r="K14" s="629">
        <f t="shared" si="0"/>
        <v>21020</v>
      </c>
      <c r="L14" s="628" t="s">
        <v>550</v>
      </c>
    </row>
    <row r="15" spans="1:12" s="1" customFormat="1" ht="15.75" thickBot="1">
      <c r="A15" s="45" t="s">
        <v>533</v>
      </c>
      <c r="B15" s="627">
        <v>264</v>
      </c>
      <c r="C15" s="627">
        <v>1430</v>
      </c>
      <c r="D15" s="627">
        <v>425</v>
      </c>
      <c r="E15" s="627">
        <v>398</v>
      </c>
      <c r="F15" s="627">
        <v>26</v>
      </c>
      <c r="G15" s="627">
        <v>0</v>
      </c>
      <c r="H15" s="627">
        <v>0</v>
      </c>
      <c r="I15" s="627">
        <v>0</v>
      </c>
      <c r="J15" s="627">
        <v>0</v>
      </c>
      <c r="K15" s="626">
        <f t="shared" si="0"/>
        <v>2543</v>
      </c>
      <c r="L15" s="625" t="s">
        <v>551</v>
      </c>
    </row>
    <row r="16" spans="1:12" s="1" customFormat="1" ht="15.75" thickBot="1">
      <c r="A16" s="40" t="s">
        <v>534</v>
      </c>
      <c r="B16" s="630">
        <v>164</v>
      </c>
      <c r="C16" s="630">
        <v>1349</v>
      </c>
      <c r="D16" s="630">
        <v>341</v>
      </c>
      <c r="E16" s="630">
        <v>1653</v>
      </c>
      <c r="F16" s="630">
        <v>43</v>
      </c>
      <c r="G16" s="630">
        <v>0</v>
      </c>
      <c r="H16" s="630">
        <v>0</v>
      </c>
      <c r="I16" s="630">
        <v>0</v>
      </c>
      <c r="J16" s="630">
        <v>0</v>
      </c>
      <c r="K16" s="629">
        <f t="shared" si="0"/>
        <v>3550</v>
      </c>
      <c r="L16" s="628" t="s">
        <v>552</v>
      </c>
    </row>
    <row r="17" spans="1:12" s="1" customFormat="1" ht="15.75" thickBot="1">
      <c r="A17" s="45" t="s">
        <v>535</v>
      </c>
      <c r="B17" s="627">
        <v>13</v>
      </c>
      <c r="C17" s="627">
        <v>142</v>
      </c>
      <c r="D17" s="627">
        <v>448</v>
      </c>
      <c r="E17" s="627">
        <v>316</v>
      </c>
      <c r="F17" s="627">
        <v>41</v>
      </c>
      <c r="G17" s="627">
        <v>0</v>
      </c>
      <c r="H17" s="627">
        <v>0</v>
      </c>
      <c r="I17" s="627">
        <v>0</v>
      </c>
      <c r="J17" s="627">
        <v>0</v>
      </c>
      <c r="K17" s="626">
        <f t="shared" si="0"/>
        <v>960</v>
      </c>
      <c r="L17" s="625" t="s">
        <v>553</v>
      </c>
    </row>
    <row r="18" spans="1:12" s="1" customFormat="1" ht="26.25" thickBot="1">
      <c r="A18" s="40" t="s">
        <v>536</v>
      </c>
      <c r="B18" s="630">
        <v>95</v>
      </c>
      <c r="C18" s="630">
        <v>1482</v>
      </c>
      <c r="D18" s="630">
        <v>366</v>
      </c>
      <c r="E18" s="630">
        <v>1275</v>
      </c>
      <c r="F18" s="630">
        <v>0</v>
      </c>
      <c r="G18" s="630">
        <v>0</v>
      </c>
      <c r="H18" s="630">
        <v>0</v>
      </c>
      <c r="I18" s="630">
        <v>0</v>
      </c>
      <c r="J18" s="630">
        <v>0</v>
      </c>
      <c r="K18" s="629">
        <f t="shared" si="0"/>
        <v>3218</v>
      </c>
      <c r="L18" s="628" t="s">
        <v>554</v>
      </c>
    </row>
    <row r="19" spans="1:12" s="1" customFormat="1" ht="26.25" thickBot="1">
      <c r="A19" s="45" t="s">
        <v>537</v>
      </c>
      <c r="B19" s="627">
        <v>313</v>
      </c>
      <c r="C19" s="627">
        <v>2322</v>
      </c>
      <c r="D19" s="627">
        <v>475</v>
      </c>
      <c r="E19" s="627">
        <v>2915</v>
      </c>
      <c r="F19" s="627">
        <v>9169</v>
      </c>
      <c r="G19" s="627">
        <v>0</v>
      </c>
      <c r="H19" s="627">
        <v>0</v>
      </c>
      <c r="I19" s="627">
        <v>0</v>
      </c>
      <c r="J19" s="627">
        <v>18251</v>
      </c>
      <c r="K19" s="626">
        <f t="shared" si="0"/>
        <v>33445</v>
      </c>
      <c r="L19" s="625" t="s">
        <v>555</v>
      </c>
    </row>
    <row r="20" spans="1:12" s="1" customFormat="1" ht="30.75" thickBot="1">
      <c r="A20" s="40" t="s">
        <v>538</v>
      </c>
      <c r="B20" s="630">
        <v>0</v>
      </c>
      <c r="C20" s="630">
        <v>3559</v>
      </c>
      <c r="D20" s="630">
        <v>476</v>
      </c>
      <c r="E20" s="630">
        <v>1105</v>
      </c>
      <c r="F20" s="630">
        <v>369</v>
      </c>
      <c r="G20" s="630">
        <v>0</v>
      </c>
      <c r="H20" s="630">
        <v>0</v>
      </c>
      <c r="I20" s="630">
        <v>0</v>
      </c>
      <c r="J20" s="630">
        <v>84</v>
      </c>
      <c r="K20" s="629">
        <f t="shared" si="0"/>
        <v>5593</v>
      </c>
      <c r="L20" s="628" t="s">
        <v>556</v>
      </c>
    </row>
    <row r="21" spans="1:12" s="1" customFormat="1" ht="15.75" thickBot="1">
      <c r="A21" s="45" t="s">
        <v>47</v>
      </c>
      <c r="B21" s="627">
        <v>394</v>
      </c>
      <c r="C21" s="627">
        <v>13879</v>
      </c>
      <c r="D21" s="627">
        <v>2631</v>
      </c>
      <c r="E21" s="627">
        <v>1138</v>
      </c>
      <c r="F21" s="627">
        <v>1998</v>
      </c>
      <c r="G21" s="627">
        <v>0</v>
      </c>
      <c r="H21" s="627">
        <v>0</v>
      </c>
      <c r="I21" s="627">
        <v>0</v>
      </c>
      <c r="J21" s="627">
        <v>67</v>
      </c>
      <c r="K21" s="626">
        <f t="shared" si="0"/>
        <v>20107</v>
      </c>
      <c r="L21" s="625" t="s">
        <v>430</v>
      </c>
    </row>
    <row r="22" spans="1:12" s="1" customFormat="1" ht="30.75" thickBot="1">
      <c r="A22" s="40" t="s">
        <v>539</v>
      </c>
      <c r="B22" s="630">
        <v>84</v>
      </c>
      <c r="C22" s="630">
        <v>13887</v>
      </c>
      <c r="D22" s="630">
        <v>3683</v>
      </c>
      <c r="E22" s="630">
        <v>2378</v>
      </c>
      <c r="F22" s="630">
        <v>944</v>
      </c>
      <c r="G22" s="630">
        <v>0</v>
      </c>
      <c r="H22" s="630">
        <v>0</v>
      </c>
      <c r="I22" s="630">
        <v>0</v>
      </c>
      <c r="J22" s="630">
        <v>2439</v>
      </c>
      <c r="K22" s="629">
        <f t="shared" si="0"/>
        <v>23415</v>
      </c>
      <c r="L22" s="628" t="s">
        <v>557</v>
      </c>
    </row>
    <row r="23" spans="1:12" s="1" customFormat="1" ht="15.75" thickBot="1">
      <c r="A23" s="45" t="s">
        <v>540</v>
      </c>
      <c r="B23" s="627">
        <v>0</v>
      </c>
      <c r="C23" s="627">
        <v>403</v>
      </c>
      <c r="D23" s="627">
        <v>217</v>
      </c>
      <c r="E23" s="627">
        <v>270</v>
      </c>
      <c r="F23" s="627">
        <v>45</v>
      </c>
      <c r="G23" s="627">
        <v>0</v>
      </c>
      <c r="H23" s="627">
        <v>0</v>
      </c>
      <c r="I23" s="627">
        <v>0</v>
      </c>
      <c r="J23" s="627">
        <v>0</v>
      </c>
      <c r="K23" s="626">
        <f t="shared" si="0"/>
        <v>935</v>
      </c>
      <c r="L23" s="625" t="s">
        <v>558</v>
      </c>
    </row>
    <row r="24" spans="1:12" s="1" customFormat="1" ht="15.75" thickBot="1">
      <c r="A24" s="40" t="s">
        <v>541</v>
      </c>
      <c r="B24" s="630">
        <v>41</v>
      </c>
      <c r="C24" s="630">
        <v>39</v>
      </c>
      <c r="D24" s="630">
        <v>65</v>
      </c>
      <c r="E24" s="630">
        <v>822</v>
      </c>
      <c r="F24" s="630">
        <v>4680</v>
      </c>
      <c r="G24" s="630">
        <v>0</v>
      </c>
      <c r="H24" s="630">
        <v>0</v>
      </c>
      <c r="I24" s="630">
        <v>0</v>
      </c>
      <c r="J24" s="630">
        <v>78</v>
      </c>
      <c r="K24" s="629">
        <f t="shared" si="0"/>
        <v>5725</v>
      </c>
      <c r="L24" s="628" t="s">
        <v>559</v>
      </c>
    </row>
    <row r="25" spans="1:12" s="1" customFormat="1" ht="51.75" thickBot="1">
      <c r="A25" s="45" t="s">
        <v>542</v>
      </c>
      <c r="B25" s="627">
        <v>0</v>
      </c>
      <c r="C25" s="627">
        <v>138</v>
      </c>
      <c r="D25" s="627">
        <v>579</v>
      </c>
      <c r="E25" s="627">
        <v>0</v>
      </c>
      <c r="F25" s="627">
        <v>5793</v>
      </c>
      <c r="G25" s="627">
        <v>0</v>
      </c>
      <c r="H25" s="627">
        <v>17</v>
      </c>
      <c r="I25" s="627">
        <v>328</v>
      </c>
      <c r="J25" s="627">
        <v>89518</v>
      </c>
      <c r="K25" s="626">
        <f t="shared" si="0"/>
        <v>96373</v>
      </c>
      <c r="L25" s="625" t="s">
        <v>560</v>
      </c>
    </row>
    <row r="26" spans="1:12" s="1" customFormat="1" ht="30">
      <c r="A26" s="49" t="s">
        <v>543</v>
      </c>
      <c r="B26" s="624">
        <v>166</v>
      </c>
      <c r="C26" s="624">
        <v>977</v>
      </c>
      <c r="D26" s="624">
        <v>170</v>
      </c>
      <c r="E26" s="624">
        <v>574</v>
      </c>
      <c r="F26" s="624">
        <v>0</v>
      </c>
      <c r="G26" s="624">
        <v>0</v>
      </c>
      <c r="H26" s="624">
        <v>0</v>
      </c>
      <c r="I26" s="624">
        <v>0</v>
      </c>
      <c r="J26" s="624">
        <v>0</v>
      </c>
      <c r="K26" s="623">
        <f t="shared" si="0"/>
        <v>1887</v>
      </c>
      <c r="L26" s="622" t="s">
        <v>561</v>
      </c>
    </row>
    <row r="27" spans="1:12" s="1" customFormat="1" ht="19.5" customHeight="1">
      <c r="A27" s="811" t="s">
        <v>474</v>
      </c>
      <c r="B27" s="812">
        <f t="shared" ref="B27:K27" si="1">SUM(B7:B26)</f>
        <v>3661</v>
      </c>
      <c r="C27" s="812">
        <f t="shared" si="1"/>
        <v>50095</v>
      </c>
      <c r="D27" s="812">
        <f t="shared" si="1"/>
        <v>13773</v>
      </c>
      <c r="E27" s="812">
        <f t="shared" si="1"/>
        <v>25973</v>
      </c>
      <c r="F27" s="812">
        <f t="shared" si="1"/>
        <v>52237</v>
      </c>
      <c r="G27" s="813">
        <f t="shared" si="1"/>
        <v>0</v>
      </c>
      <c r="H27" s="812">
        <f t="shared" si="1"/>
        <v>238</v>
      </c>
      <c r="I27" s="814">
        <f t="shared" si="1"/>
        <v>328</v>
      </c>
      <c r="J27" s="812">
        <f t="shared" si="1"/>
        <v>116491</v>
      </c>
      <c r="K27" s="812">
        <f t="shared" si="1"/>
        <v>262796</v>
      </c>
      <c r="L27" s="815" t="s">
        <v>475</v>
      </c>
    </row>
    <row r="28" spans="1:12" ht="12.75">
      <c r="A28" s="619" t="s">
        <v>454</v>
      </c>
      <c r="I28" s="619"/>
      <c r="L28" s="617" t="s">
        <v>395</v>
      </c>
    </row>
    <row r="29" spans="1:12" ht="24.95" customHeight="1">
      <c r="A29" s="619"/>
      <c r="I29" s="619"/>
    </row>
    <row r="34" spans="2:11" ht="24.95" customHeight="1">
      <c r="B34" s="618"/>
      <c r="C34" s="618"/>
      <c r="D34" s="618"/>
      <c r="E34" s="618"/>
      <c r="F34" s="618"/>
      <c r="G34" s="618"/>
      <c r="H34" s="618"/>
      <c r="I34" s="618"/>
      <c r="J34" s="618"/>
      <c r="K34" s="618"/>
    </row>
    <row r="35" spans="2:11" ht="24.95" customHeight="1">
      <c r="B35" s="618"/>
      <c r="C35" s="618"/>
      <c r="D35" s="618"/>
      <c r="E35" s="618"/>
      <c r="F35" s="618"/>
      <c r="G35" s="618"/>
      <c r="H35" s="618"/>
      <c r="I35" s="618"/>
      <c r="J35" s="618"/>
      <c r="K35" s="618"/>
    </row>
    <row r="36" spans="2:11" ht="24.95" customHeight="1">
      <c r="B36" s="618"/>
      <c r="C36" s="618"/>
      <c r="D36" s="618"/>
      <c r="E36" s="618"/>
      <c r="F36" s="618"/>
      <c r="G36" s="618"/>
      <c r="H36" s="618"/>
      <c r="I36" s="618"/>
      <c r="J36" s="618"/>
      <c r="K36" s="618"/>
    </row>
    <row r="37" spans="2:11" ht="24.95" customHeight="1">
      <c r="B37" s="618"/>
      <c r="C37" s="618"/>
      <c r="D37" s="618"/>
      <c r="E37" s="618"/>
      <c r="F37" s="618"/>
      <c r="G37" s="618"/>
      <c r="H37" s="618"/>
      <c r="I37" s="618"/>
      <c r="J37" s="618"/>
      <c r="K37" s="618"/>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80" zoomScaleNormal="100" zoomScaleSheetLayoutView="80" workbookViewId="0">
      <selection activeCell="H7" sqref="H7:H15"/>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132" t="s">
        <v>1044</v>
      </c>
      <c r="B1" s="1132"/>
      <c r="C1" s="1132"/>
      <c r="D1" s="1132"/>
      <c r="E1" s="1132"/>
      <c r="F1" s="1132"/>
      <c r="G1" s="1132"/>
      <c r="H1" s="1132"/>
      <c r="I1" s="1132"/>
      <c r="J1" s="1132"/>
    </row>
    <row r="2" spans="1:10" s="634" customFormat="1" ht="36.75" customHeight="1">
      <c r="A2" s="1127" t="s">
        <v>1168</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21" customHeight="1">
      <c r="A4" s="677" t="s">
        <v>310</v>
      </c>
      <c r="B4" s="678"/>
      <c r="C4" s="678"/>
      <c r="D4" s="678"/>
      <c r="E4" s="678"/>
      <c r="F4" s="678"/>
      <c r="G4" s="678"/>
      <c r="H4" s="678"/>
      <c r="I4" s="678"/>
      <c r="J4" s="679" t="s">
        <v>311</v>
      </c>
    </row>
    <row r="5" spans="1:10" s="632" customFormat="1" ht="40.5" customHeight="1">
      <c r="A5" s="1133" t="s">
        <v>26</v>
      </c>
      <c r="B5" s="447" t="s">
        <v>0</v>
      </c>
      <c r="C5" s="447" t="s">
        <v>2</v>
      </c>
      <c r="D5" s="447" t="s">
        <v>4</v>
      </c>
      <c r="E5" s="447" t="s">
        <v>10</v>
      </c>
      <c r="F5" s="447" t="s">
        <v>12</v>
      </c>
      <c r="G5" s="447" t="s">
        <v>122</v>
      </c>
      <c r="H5" s="447" t="s">
        <v>116</v>
      </c>
      <c r="I5" s="447" t="s">
        <v>474</v>
      </c>
      <c r="J5" s="1130" t="s">
        <v>641</v>
      </c>
    </row>
    <row r="6" spans="1:10" s="631" customFormat="1" ht="32.25" customHeight="1">
      <c r="A6" s="1134"/>
      <c r="B6" s="448" t="s">
        <v>508</v>
      </c>
      <c r="C6" s="448" t="s">
        <v>1</v>
      </c>
      <c r="D6" s="448" t="s">
        <v>3</v>
      </c>
      <c r="E6" s="448" t="s">
        <v>9</v>
      </c>
      <c r="F6" s="448" t="s">
        <v>11</v>
      </c>
      <c r="G6" s="448" t="s">
        <v>126</v>
      </c>
      <c r="H6" s="448" t="s">
        <v>162</v>
      </c>
      <c r="I6" s="449" t="s">
        <v>475</v>
      </c>
      <c r="J6" s="1131"/>
    </row>
    <row r="7" spans="1:10" s="1" customFormat="1" ht="35.1" customHeight="1" thickBot="1">
      <c r="A7" s="45" t="s">
        <v>1154</v>
      </c>
      <c r="B7" s="627">
        <v>0</v>
      </c>
      <c r="C7" s="627">
        <v>0</v>
      </c>
      <c r="D7" s="627">
        <v>0</v>
      </c>
      <c r="E7" s="627">
        <v>0</v>
      </c>
      <c r="F7" s="627">
        <v>400</v>
      </c>
      <c r="G7" s="627">
        <v>1703</v>
      </c>
      <c r="H7" s="627">
        <v>35418</v>
      </c>
      <c r="I7" s="252">
        <f t="shared" ref="I7:I15" si="0">SUM(B7:H7)</f>
        <v>37521</v>
      </c>
      <c r="J7" s="625" t="s">
        <v>23</v>
      </c>
    </row>
    <row r="8" spans="1:10" s="1" customFormat="1" ht="35.1" customHeight="1" thickBot="1">
      <c r="A8" s="40" t="s">
        <v>28</v>
      </c>
      <c r="B8" s="630">
        <v>0</v>
      </c>
      <c r="C8" s="630">
        <v>0</v>
      </c>
      <c r="D8" s="630">
        <v>0</v>
      </c>
      <c r="E8" s="630">
        <v>0</v>
      </c>
      <c r="F8" s="630">
        <v>0</v>
      </c>
      <c r="G8" s="630">
        <v>0</v>
      </c>
      <c r="H8" s="630">
        <v>186283</v>
      </c>
      <c r="I8" s="253">
        <f t="shared" si="0"/>
        <v>186283</v>
      </c>
      <c r="J8" s="628" t="s">
        <v>27</v>
      </c>
    </row>
    <row r="9" spans="1:10" s="1" customFormat="1" ht="35.1" customHeight="1" thickBot="1">
      <c r="A9" s="45" t="s">
        <v>30</v>
      </c>
      <c r="B9" s="627">
        <v>0</v>
      </c>
      <c r="C9" s="627">
        <v>0</v>
      </c>
      <c r="D9" s="627">
        <v>0</v>
      </c>
      <c r="E9" s="627">
        <v>0</v>
      </c>
      <c r="F9" s="627">
        <v>20193</v>
      </c>
      <c r="G9" s="627">
        <v>28908</v>
      </c>
      <c r="H9" s="627">
        <v>99206</v>
      </c>
      <c r="I9" s="252">
        <f t="shared" si="0"/>
        <v>148307</v>
      </c>
      <c r="J9" s="625" t="s">
        <v>29</v>
      </c>
    </row>
    <row r="10" spans="1:10" s="1" customFormat="1" ht="35.1" customHeight="1" thickBot="1">
      <c r="A10" s="40" t="s">
        <v>32</v>
      </c>
      <c r="B10" s="630">
        <v>0</v>
      </c>
      <c r="C10" s="630">
        <v>1062</v>
      </c>
      <c r="D10" s="630">
        <v>3563</v>
      </c>
      <c r="E10" s="630">
        <v>13702</v>
      </c>
      <c r="F10" s="630">
        <v>33283</v>
      </c>
      <c r="G10" s="630">
        <v>5853</v>
      </c>
      <c r="H10" s="630">
        <v>41786</v>
      </c>
      <c r="I10" s="253">
        <f t="shared" si="0"/>
        <v>99249</v>
      </c>
      <c r="J10" s="628" t="s">
        <v>31</v>
      </c>
    </row>
    <row r="11" spans="1:10" s="1" customFormat="1" ht="35.1" customHeight="1" thickBot="1">
      <c r="A11" s="45" t="s">
        <v>34</v>
      </c>
      <c r="B11" s="627">
        <v>43</v>
      </c>
      <c r="C11" s="627">
        <v>6363</v>
      </c>
      <c r="D11" s="627">
        <v>15413</v>
      </c>
      <c r="E11" s="627">
        <v>18977</v>
      </c>
      <c r="F11" s="627">
        <v>50320</v>
      </c>
      <c r="G11" s="627">
        <v>6177</v>
      </c>
      <c r="H11" s="627">
        <v>56678</v>
      </c>
      <c r="I11" s="252">
        <f t="shared" si="0"/>
        <v>153971</v>
      </c>
      <c r="J11" s="625" t="s">
        <v>33</v>
      </c>
    </row>
    <row r="12" spans="1:10" s="1" customFormat="1" ht="35.1" customHeight="1" thickBot="1">
      <c r="A12" s="40" t="s">
        <v>1155</v>
      </c>
      <c r="B12" s="630">
        <v>1881</v>
      </c>
      <c r="C12" s="630">
        <v>7048</v>
      </c>
      <c r="D12" s="630">
        <v>6436</v>
      </c>
      <c r="E12" s="630">
        <v>5317</v>
      </c>
      <c r="F12" s="630">
        <v>1537</v>
      </c>
      <c r="G12" s="630">
        <v>13</v>
      </c>
      <c r="H12" s="630">
        <v>13</v>
      </c>
      <c r="I12" s="253">
        <f t="shared" si="0"/>
        <v>22245</v>
      </c>
      <c r="J12" s="628" t="s">
        <v>35</v>
      </c>
    </row>
    <row r="13" spans="1:10" s="1" customFormat="1" ht="35.1" customHeight="1" thickBot="1">
      <c r="A13" s="45" t="s">
        <v>1157</v>
      </c>
      <c r="B13" s="627">
        <v>5585</v>
      </c>
      <c r="C13" s="627">
        <v>94347</v>
      </c>
      <c r="D13" s="627">
        <v>189588</v>
      </c>
      <c r="E13" s="627">
        <v>216677</v>
      </c>
      <c r="F13" s="627">
        <v>56554</v>
      </c>
      <c r="G13" s="627">
        <v>5186</v>
      </c>
      <c r="H13" s="627">
        <v>62866</v>
      </c>
      <c r="I13" s="252">
        <f t="shared" si="0"/>
        <v>630803</v>
      </c>
      <c r="J13" s="625" t="s">
        <v>36</v>
      </c>
    </row>
    <row r="14" spans="1:10" s="1" customFormat="1" ht="35.1" customHeight="1" thickBot="1">
      <c r="A14" s="40" t="s">
        <v>1156</v>
      </c>
      <c r="B14" s="630">
        <v>1293</v>
      </c>
      <c r="C14" s="630">
        <v>26222</v>
      </c>
      <c r="D14" s="630">
        <v>70141</v>
      </c>
      <c r="E14" s="630">
        <v>105198</v>
      </c>
      <c r="F14" s="630">
        <v>46658</v>
      </c>
      <c r="G14" s="630">
        <v>1748</v>
      </c>
      <c r="H14" s="630">
        <v>3761</v>
      </c>
      <c r="I14" s="253">
        <f t="shared" si="0"/>
        <v>255021</v>
      </c>
      <c r="J14" s="628" t="s">
        <v>37</v>
      </c>
    </row>
    <row r="15" spans="1:10" s="1" customFormat="1" ht="35.1" customHeight="1">
      <c r="A15" s="85" t="s">
        <v>39</v>
      </c>
      <c r="B15" s="639">
        <v>5993</v>
      </c>
      <c r="C15" s="639">
        <v>42715</v>
      </c>
      <c r="D15" s="639">
        <v>86039</v>
      </c>
      <c r="E15" s="639">
        <v>129621</v>
      </c>
      <c r="F15" s="639">
        <v>90472</v>
      </c>
      <c r="G15" s="639">
        <v>6752</v>
      </c>
      <c r="H15" s="639">
        <v>11087</v>
      </c>
      <c r="I15" s="464">
        <f t="shared" si="0"/>
        <v>372679</v>
      </c>
      <c r="J15" s="637" t="s">
        <v>38</v>
      </c>
    </row>
    <row r="16" spans="1:10" s="6" customFormat="1" ht="21.75" customHeight="1">
      <c r="A16" s="112" t="s">
        <v>474</v>
      </c>
      <c r="B16" s="636">
        <f t="shared" ref="B16:I16" si="1">SUM(B7:B15)</f>
        <v>14795</v>
      </c>
      <c r="C16" s="636">
        <f t="shared" si="1"/>
        <v>177757</v>
      </c>
      <c r="D16" s="636">
        <f t="shared" si="1"/>
        <v>371180</v>
      </c>
      <c r="E16" s="636">
        <f t="shared" si="1"/>
        <v>489492</v>
      </c>
      <c r="F16" s="636">
        <f t="shared" si="1"/>
        <v>299417</v>
      </c>
      <c r="G16" s="259">
        <f t="shared" si="1"/>
        <v>56340</v>
      </c>
      <c r="H16" s="259">
        <f t="shared" si="1"/>
        <v>497098</v>
      </c>
      <c r="I16" s="636">
        <f t="shared" si="1"/>
        <v>1906079</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7" zoomScaleNormal="100" zoomScaleSheetLayoutView="100" workbookViewId="0">
      <selection activeCell="B7" sqref="B7:H15"/>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132" t="s">
        <v>1045</v>
      </c>
      <c r="B1" s="1132"/>
      <c r="C1" s="1132"/>
      <c r="D1" s="1132"/>
      <c r="E1" s="1132"/>
      <c r="F1" s="1132"/>
      <c r="G1" s="1132"/>
      <c r="H1" s="1132"/>
      <c r="I1" s="1132"/>
      <c r="J1" s="1132"/>
    </row>
    <row r="2" spans="1:10" s="634" customFormat="1" ht="34.5" customHeight="1">
      <c r="A2" s="1127" t="s">
        <v>1169</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21" customHeight="1">
      <c r="A4" s="677" t="s">
        <v>309</v>
      </c>
      <c r="B4" s="678"/>
      <c r="C4" s="678"/>
      <c r="D4" s="678"/>
      <c r="E4" s="678"/>
      <c r="F4" s="678"/>
      <c r="G4" s="678"/>
      <c r="H4" s="678"/>
      <c r="I4" s="678"/>
      <c r="J4" s="679" t="s">
        <v>308</v>
      </c>
    </row>
    <row r="5" spans="1:10" s="632" customFormat="1" ht="40.5" customHeight="1">
      <c r="A5" s="1133" t="s">
        <v>25</v>
      </c>
      <c r="B5" s="447" t="s">
        <v>0</v>
      </c>
      <c r="C5" s="447" t="s">
        <v>2</v>
      </c>
      <c r="D5" s="447" t="s">
        <v>4</v>
      </c>
      <c r="E5" s="447" t="s">
        <v>10</v>
      </c>
      <c r="F5" s="447" t="s">
        <v>12</v>
      </c>
      <c r="G5" s="447" t="s">
        <v>122</v>
      </c>
      <c r="H5" s="447" t="s">
        <v>116</v>
      </c>
      <c r="I5" s="447" t="s">
        <v>474</v>
      </c>
      <c r="J5" s="1130" t="s">
        <v>641</v>
      </c>
    </row>
    <row r="6" spans="1:10" s="631" customFormat="1" ht="32.25" customHeight="1">
      <c r="A6" s="1134"/>
      <c r="B6" s="448" t="s">
        <v>508</v>
      </c>
      <c r="C6" s="448" t="s">
        <v>1</v>
      </c>
      <c r="D6" s="448" t="s">
        <v>3</v>
      </c>
      <c r="E6" s="448" t="s">
        <v>9</v>
      </c>
      <c r="F6" s="448" t="s">
        <v>11</v>
      </c>
      <c r="G6" s="448" t="s">
        <v>126</v>
      </c>
      <c r="H6" s="448" t="s">
        <v>162</v>
      </c>
      <c r="I6" s="449" t="s">
        <v>475</v>
      </c>
      <c r="J6" s="1131"/>
    </row>
    <row r="7" spans="1:10" s="1" customFormat="1" ht="35.1" customHeight="1" thickBot="1">
      <c r="A7" s="45" t="s">
        <v>1154</v>
      </c>
      <c r="B7" s="627">
        <v>0</v>
      </c>
      <c r="C7" s="627">
        <v>0</v>
      </c>
      <c r="D7" s="627">
        <v>0</v>
      </c>
      <c r="E7" s="627">
        <v>0</v>
      </c>
      <c r="F7" s="627">
        <v>400</v>
      </c>
      <c r="G7" s="627">
        <v>1621</v>
      </c>
      <c r="H7" s="627">
        <v>31839</v>
      </c>
      <c r="I7" s="252">
        <f t="shared" ref="I7:I15" si="0">SUM(B7:H7)</f>
        <v>33860</v>
      </c>
      <c r="J7" s="625" t="s">
        <v>23</v>
      </c>
    </row>
    <row r="8" spans="1:10" s="1" customFormat="1" ht="35.1" customHeight="1" thickBot="1">
      <c r="A8" s="40" t="s">
        <v>28</v>
      </c>
      <c r="B8" s="630">
        <v>0</v>
      </c>
      <c r="C8" s="630">
        <v>0</v>
      </c>
      <c r="D8" s="630">
        <v>0</v>
      </c>
      <c r="E8" s="630">
        <v>0</v>
      </c>
      <c r="F8" s="630">
        <v>0</v>
      </c>
      <c r="G8" s="630">
        <v>0</v>
      </c>
      <c r="H8" s="630">
        <v>136188</v>
      </c>
      <c r="I8" s="253">
        <f t="shared" si="0"/>
        <v>136188</v>
      </c>
      <c r="J8" s="628" t="s">
        <v>27</v>
      </c>
    </row>
    <row r="9" spans="1:10" s="1" customFormat="1" ht="35.1" customHeight="1" thickBot="1">
      <c r="A9" s="45" t="s">
        <v>30</v>
      </c>
      <c r="B9" s="627">
        <v>0</v>
      </c>
      <c r="C9" s="627">
        <v>0</v>
      </c>
      <c r="D9" s="627">
        <v>0</v>
      </c>
      <c r="E9" s="627">
        <v>0</v>
      </c>
      <c r="F9" s="627">
        <v>17468</v>
      </c>
      <c r="G9" s="627">
        <v>24978</v>
      </c>
      <c r="H9" s="627">
        <v>92088</v>
      </c>
      <c r="I9" s="252">
        <f t="shared" si="0"/>
        <v>134534</v>
      </c>
      <c r="J9" s="625" t="s">
        <v>29</v>
      </c>
    </row>
    <row r="10" spans="1:10" s="1" customFormat="1" ht="35.1" customHeight="1" thickBot="1">
      <c r="A10" s="40" t="s">
        <v>32</v>
      </c>
      <c r="B10" s="630">
        <v>0</v>
      </c>
      <c r="C10" s="630">
        <v>1062</v>
      </c>
      <c r="D10" s="630">
        <v>3365</v>
      </c>
      <c r="E10" s="630">
        <v>11507</v>
      </c>
      <c r="F10" s="630">
        <v>25221</v>
      </c>
      <c r="G10" s="630">
        <v>3236</v>
      </c>
      <c r="H10" s="630">
        <v>28885</v>
      </c>
      <c r="I10" s="253">
        <f t="shared" si="0"/>
        <v>73276</v>
      </c>
      <c r="J10" s="628" t="s">
        <v>31</v>
      </c>
    </row>
    <row r="11" spans="1:10" s="1" customFormat="1" ht="35.1" customHeight="1" thickBot="1">
      <c r="A11" s="45" t="s">
        <v>34</v>
      </c>
      <c r="B11" s="627">
        <v>43</v>
      </c>
      <c r="C11" s="627">
        <v>4956</v>
      </c>
      <c r="D11" s="627">
        <v>12974</v>
      </c>
      <c r="E11" s="627">
        <v>14555</v>
      </c>
      <c r="F11" s="627">
        <v>38367</v>
      </c>
      <c r="G11" s="627">
        <v>3012</v>
      </c>
      <c r="H11" s="627">
        <v>27827</v>
      </c>
      <c r="I11" s="252">
        <f t="shared" si="0"/>
        <v>101734</v>
      </c>
      <c r="J11" s="625" t="s">
        <v>33</v>
      </c>
    </row>
    <row r="12" spans="1:10" s="1" customFormat="1" ht="35.1" customHeight="1" thickBot="1">
      <c r="A12" s="40" t="s">
        <v>1155</v>
      </c>
      <c r="B12" s="630">
        <v>1881</v>
      </c>
      <c r="C12" s="630">
        <v>7048</v>
      </c>
      <c r="D12" s="630">
        <v>6436</v>
      </c>
      <c r="E12" s="630">
        <v>5317</v>
      </c>
      <c r="F12" s="630">
        <v>1537</v>
      </c>
      <c r="G12" s="630">
        <v>13</v>
      </c>
      <c r="H12" s="630">
        <v>13</v>
      </c>
      <c r="I12" s="253">
        <f t="shared" si="0"/>
        <v>22245</v>
      </c>
      <c r="J12" s="628" t="s">
        <v>35</v>
      </c>
    </row>
    <row r="13" spans="1:10" s="1" customFormat="1" ht="35.1" customHeight="1" thickBot="1">
      <c r="A13" s="45" t="s">
        <v>1157</v>
      </c>
      <c r="B13" s="627">
        <v>5585</v>
      </c>
      <c r="C13" s="627">
        <v>94347</v>
      </c>
      <c r="D13" s="627">
        <v>189588</v>
      </c>
      <c r="E13" s="627">
        <v>216647</v>
      </c>
      <c r="F13" s="627">
        <v>56437</v>
      </c>
      <c r="G13" s="627">
        <v>5134</v>
      </c>
      <c r="H13" s="627">
        <v>62827</v>
      </c>
      <c r="I13" s="252">
        <f t="shared" si="0"/>
        <v>630565</v>
      </c>
      <c r="J13" s="625" t="s">
        <v>36</v>
      </c>
    </row>
    <row r="14" spans="1:10" s="1" customFormat="1" ht="35.1" customHeight="1" thickBot="1">
      <c r="A14" s="40" t="s">
        <v>1156</v>
      </c>
      <c r="B14" s="630">
        <v>1293</v>
      </c>
      <c r="C14" s="630">
        <v>26173</v>
      </c>
      <c r="D14" s="630">
        <v>70075</v>
      </c>
      <c r="E14" s="630">
        <v>105018</v>
      </c>
      <c r="F14" s="630">
        <v>46625</v>
      </c>
      <c r="G14" s="630">
        <v>1748</v>
      </c>
      <c r="H14" s="630">
        <v>3761</v>
      </c>
      <c r="I14" s="253">
        <f t="shared" si="0"/>
        <v>254693</v>
      </c>
      <c r="J14" s="628" t="s">
        <v>37</v>
      </c>
    </row>
    <row r="15" spans="1:10" s="1" customFormat="1" ht="35.1" customHeight="1">
      <c r="A15" s="85" t="s">
        <v>39</v>
      </c>
      <c r="B15" s="639">
        <v>5895</v>
      </c>
      <c r="C15" s="639">
        <v>29820</v>
      </c>
      <c r="D15" s="639">
        <v>63332</v>
      </c>
      <c r="E15" s="639">
        <v>92218</v>
      </c>
      <c r="F15" s="639">
        <v>54372</v>
      </c>
      <c r="G15" s="639">
        <v>4686</v>
      </c>
      <c r="H15" s="639">
        <v>5865</v>
      </c>
      <c r="I15" s="464">
        <f t="shared" si="0"/>
        <v>256188</v>
      </c>
      <c r="J15" s="637" t="s">
        <v>38</v>
      </c>
    </row>
    <row r="16" spans="1:10" s="6" customFormat="1" ht="30" customHeight="1">
      <c r="A16" s="112" t="s">
        <v>474</v>
      </c>
      <c r="B16" s="636">
        <f t="shared" ref="B16:I16" si="1">SUM(B7:B15)</f>
        <v>14697</v>
      </c>
      <c r="C16" s="636">
        <f t="shared" si="1"/>
        <v>163406</v>
      </c>
      <c r="D16" s="636">
        <f t="shared" si="1"/>
        <v>345770</v>
      </c>
      <c r="E16" s="636">
        <f t="shared" si="1"/>
        <v>445262</v>
      </c>
      <c r="F16" s="636">
        <f t="shared" si="1"/>
        <v>240427</v>
      </c>
      <c r="G16" s="259">
        <f t="shared" si="1"/>
        <v>44428</v>
      </c>
      <c r="H16" s="259">
        <f t="shared" si="1"/>
        <v>389293</v>
      </c>
      <c r="I16" s="636">
        <f t="shared" si="1"/>
        <v>1643283</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B16" sqref="B16"/>
    </sheetView>
  </sheetViews>
  <sheetFormatPr defaultColWidth="11.42578125" defaultRowHeight="12.75"/>
  <cols>
    <col min="1" max="1" width="103.42578125" style="115" customWidth="1"/>
    <col min="2" max="16384" width="11.42578125" style="115"/>
  </cols>
  <sheetData/>
  <printOptions horizontalCentered="1" verticalCentered="1"/>
  <pageMargins left="0" right="0" top="0" bottom="0" header="0" footer="0"/>
  <pageSetup paperSize="9" scale="95"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topLeftCell="A10" zoomScaleNormal="100" zoomScaleSheetLayoutView="100" workbookViewId="0">
      <selection activeCell="I21" sqref="I21"/>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132" t="s">
        <v>1046</v>
      </c>
      <c r="B1" s="1132"/>
      <c r="C1" s="1132"/>
      <c r="D1" s="1132"/>
      <c r="E1" s="1132"/>
      <c r="F1" s="1132"/>
      <c r="G1" s="1132"/>
      <c r="H1" s="1132"/>
      <c r="I1" s="1132"/>
      <c r="J1" s="1132"/>
    </row>
    <row r="2" spans="1:10" s="634" customFormat="1" ht="33.75" customHeight="1">
      <c r="A2" s="1127" t="s">
        <v>1170</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21" customHeight="1">
      <c r="A4" s="677" t="s">
        <v>318</v>
      </c>
      <c r="B4" s="678"/>
      <c r="C4" s="678"/>
      <c r="D4" s="678"/>
      <c r="E4" s="678"/>
      <c r="F4" s="678"/>
      <c r="G4" s="678"/>
      <c r="H4" s="678"/>
      <c r="I4" s="678"/>
      <c r="J4" s="679" t="s">
        <v>319</v>
      </c>
    </row>
    <row r="5" spans="1:10" s="632" customFormat="1" ht="40.5" customHeight="1">
      <c r="A5" s="1133" t="s">
        <v>25</v>
      </c>
      <c r="B5" s="447" t="s">
        <v>0</v>
      </c>
      <c r="C5" s="447" t="s">
        <v>2</v>
      </c>
      <c r="D5" s="447" t="s">
        <v>4</v>
      </c>
      <c r="E5" s="447" t="s">
        <v>10</v>
      </c>
      <c r="F5" s="447" t="s">
        <v>12</v>
      </c>
      <c r="G5" s="447" t="s">
        <v>122</v>
      </c>
      <c r="H5" s="447" t="s">
        <v>116</v>
      </c>
      <c r="I5" s="447" t="s">
        <v>474</v>
      </c>
      <c r="J5" s="1130" t="s">
        <v>641</v>
      </c>
    </row>
    <row r="6" spans="1:10" s="631" customFormat="1" ht="32.25" customHeight="1">
      <c r="A6" s="1134"/>
      <c r="B6" s="448" t="s">
        <v>508</v>
      </c>
      <c r="C6" s="448" t="s">
        <v>1</v>
      </c>
      <c r="D6" s="448" t="s">
        <v>3</v>
      </c>
      <c r="E6" s="448" t="s">
        <v>9</v>
      </c>
      <c r="F6" s="448" t="s">
        <v>11</v>
      </c>
      <c r="G6" s="448" t="s">
        <v>126</v>
      </c>
      <c r="H6" s="448" t="s">
        <v>162</v>
      </c>
      <c r="I6" s="449" t="s">
        <v>475</v>
      </c>
      <c r="J6" s="1131"/>
    </row>
    <row r="7" spans="1:10" s="1" customFormat="1" ht="35.1" customHeight="1" thickBot="1">
      <c r="A7" s="45" t="s">
        <v>1154</v>
      </c>
      <c r="B7" s="627">
        <v>0</v>
      </c>
      <c r="C7" s="627">
        <v>0</v>
      </c>
      <c r="D7" s="627">
        <v>0</v>
      </c>
      <c r="E7" s="627">
        <v>0</v>
      </c>
      <c r="F7" s="627">
        <v>0</v>
      </c>
      <c r="G7" s="627">
        <v>82</v>
      </c>
      <c r="H7" s="627">
        <v>3579</v>
      </c>
      <c r="I7" s="252">
        <f t="shared" ref="I7:I14" si="0">SUM(B7:H7)</f>
        <v>3661</v>
      </c>
      <c r="J7" s="625" t="s">
        <v>23</v>
      </c>
    </row>
    <row r="8" spans="1:10" s="1" customFormat="1" ht="35.1" customHeight="1" thickBot="1">
      <c r="A8" s="40" t="s">
        <v>28</v>
      </c>
      <c r="B8" s="630">
        <v>0</v>
      </c>
      <c r="C8" s="630">
        <v>0</v>
      </c>
      <c r="D8" s="630">
        <v>0</v>
      </c>
      <c r="E8" s="630">
        <v>0</v>
      </c>
      <c r="F8" s="630">
        <v>0</v>
      </c>
      <c r="G8" s="630">
        <v>0</v>
      </c>
      <c r="H8" s="630">
        <v>50095</v>
      </c>
      <c r="I8" s="253">
        <f t="shared" si="0"/>
        <v>50095</v>
      </c>
      <c r="J8" s="628" t="s">
        <v>27</v>
      </c>
    </row>
    <row r="9" spans="1:10" s="1" customFormat="1" ht="35.1" customHeight="1" thickBot="1">
      <c r="A9" s="45" t="s">
        <v>30</v>
      </c>
      <c r="B9" s="627">
        <v>0</v>
      </c>
      <c r="C9" s="627">
        <v>0</v>
      </c>
      <c r="D9" s="627">
        <v>0</v>
      </c>
      <c r="E9" s="627">
        <v>0</v>
      </c>
      <c r="F9" s="627">
        <v>2725</v>
      </c>
      <c r="G9" s="627">
        <v>3930</v>
      </c>
      <c r="H9" s="627">
        <v>7118</v>
      </c>
      <c r="I9" s="252">
        <f t="shared" si="0"/>
        <v>13773</v>
      </c>
      <c r="J9" s="625" t="s">
        <v>29</v>
      </c>
    </row>
    <row r="10" spans="1:10" s="1" customFormat="1" ht="35.1" customHeight="1" thickBot="1">
      <c r="A10" s="40" t="s">
        <v>32</v>
      </c>
      <c r="B10" s="630">
        <v>0</v>
      </c>
      <c r="C10" s="630">
        <v>0</v>
      </c>
      <c r="D10" s="630">
        <v>198</v>
      </c>
      <c r="E10" s="630">
        <v>2195</v>
      </c>
      <c r="F10" s="630">
        <v>8062</v>
      </c>
      <c r="G10" s="630">
        <v>2617</v>
      </c>
      <c r="H10" s="630">
        <v>12901</v>
      </c>
      <c r="I10" s="253">
        <f t="shared" si="0"/>
        <v>25973</v>
      </c>
      <c r="J10" s="628" t="s">
        <v>31</v>
      </c>
    </row>
    <row r="11" spans="1:10" s="1" customFormat="1" ht="35.1" customHeight="1" thickBot="1">
      <c r="A11" s="45" t="s">
        <v>34</v>
      </c>
      <c r="B11" s="627">
        <v>0</v>
      </c>
      <c r="C11" s="627">
        <v>1407</v>
      </c>
      <c r="D11" s="627">
        <v>2439</v>
      </c>
      <c r="E11" s="627">
        <v>4422</v>
      </c>
      <c r="F11" s="627">
        <v>11953</v>
      </c>
      <c r="G11" s="627">
        <v>3165</v>
      </c>
      <c r="H11" s="627">
        <v>28851</v>
      </c>
      <c r="I11" s="252">
        <f t="shared" si="0"/>
        <v>52237</v>
      </c>
      <c r="J11" s="625" t="s">
        <v>33</v>
      </c>
    </row>
    <row r="12" spans="1:10" s="1" customFormat="1" ht="35.1" customHeight="1" thickBot="1">
      <c r="A12" s="40" t="s">
        <v>1157</v>
      </c>
      <c r="B12" s="630">
        <v>0</v>
      </c>
      <c r="C12" s="630">
        <v>0</v>
      </c>
      <c r="D12" s="630">
        <v>0</v>
      </c>
      <c r="E12" s="630">
        <v>30</v>
      </c>
      <c r="F12" s="630">
        <v>117</v>
      </c>
      <c r="G12" s="630">
        <v>52</v>
      </c>
      <c r="H12" s="630">
        <v>39</v>
      </c>
      <c r="I12" s="253">
        <f t="shared" si="0"/>
        <v>238</v>
      </c>
      <c r="J12" s="628" t="s">
        <v>36</v>
      </c>
    </row>
    <row r="13" spans="1:10" s="1" customFormat="1" ht="35.1" customHeight="1" thickBot="1">
      <c r="A13" s="103" t="s">
        <v>1156</v>
      </c>
      <c r="B13" s="648">
        <v>0</v>
      </c>
      <c r="C13" s="648">
        <v>49</v>
      </c>
      <c r="D13" s="648">
        <v>66</v>
      </c>
      <c r="E13" s="648">
        <v>180</v>
      </c>
      <c r="F13" s="648">
        <v>33</v>
      </c>
      <c r="G13" s="648">
        <v>0</v>
      </c>
      <c r="H13" s="648">
        <v>0</v>
      </c>
      <c r="I13" s="475">
        <f t="shared" si="0"/>
        <v>328</v>
      </c>
      <c r="J13" s="647" t="s">
        <v>37</v>
      </c>
    </row>
    <row r="14" spans="1:10" ht="26.25" customHeight="1">
      <c r="A14" s="100" t="s">
        <v>39</v>
      </c>
      <c r="B14" s="807">
        <v>98</v>
      </c>
      <c r="C14" s="807">
        <v>12895</v>
      </c>
      <c r="D14" s="807">
        <v>22707</v>
      </c>
      <c r="E14" s="807">
        <v>37403</v>
      </c>
      <c r="F14" s="807">
        <v>36100</v>
      </c>
      <c r="G14" s="807">
        <v>2066</v>
      </c>
      <c r="H14" s="807">
        <v>5222</v>
      </c>
      <c r="I14" s="808">
        <f t="shared" si="0"/>
        <v>116491</v>
      </c>
      <c r="J14" s="809" t="s">
        <v>38</v>
      </c>
    </row>
    <row r="15" spans="1:10" ht="29.25" customHeight="1">
      <c r="A15" s="101" t="s">
        <v>474</v>
      </c>
      <c r="B15" s="621">
        <f t="shared" ref="B15:I15" si="1">SUM(B7:B14)</f>
        <v>98</v>
      </c>
      <c r="C15" s="621">
        <f t="shared" si="1"/>
        <v>14351</v>
      </c>
      <c r="D15" s="621">
        <f t="shared" si="1"/>
        <v>25410</v>
      </c>
      <c r="E15" s="621">
        <f t="shared" si="1"/>
        <v>44230</v>
      </c>
      <c r="F15" s="621">
        <f t="shared" si="1"/>
        <v>58990</v>
      </c>
      <c r="G15" s="453">
        <f t="shared" si="1"/>
        <v>11912</v>
      </c>
      <c r="H15" s="453">
        <f t="shared" si="1"/>
        <v>107805</v>
      </c>
      <c r="I15" s="621">
        <f t="shared" si="1"/>
        <v>262796</v>
      </c>
      <c r="J15" s="620" t="s">
        <v>475</v>
      </c>
    </row>
    <row r="16" spans="1:10" ht="12.75">
      <c r="A16" s="619" t="s">
        <v>454</v>
      </c>
      <c r="I16" s="619"/>
      <c r="J16" s="617" t="s">
        <v>395</v>
      </c>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zoomScaleNormal="100" zoomScaleSheetLayoutView="100" workbookViewId="0">
      <selection activeCell="B7" sqref="B7:H13"/>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132" t="s">
        <v>1047</v>
      </c>
      <c r="B1" s="1132"/>
      <c r="C1" s="1132"/>
      <c r="D1" s="1132"/>
      <c r="E1" s="1132"/>
      <c r="F1" s="1132"/>
      <c r="G1" s="1132"/>
      <c r="H1" s="1132"/>
      <c r="I1" s="1132"/>
      <c r="J1" s="1132"/>
    </row>
    <row r="2" spans="1:10" s="634" customFormat="1" ht="36.75" customHeight="1">
      <c r="A2" s="1127" t="s">
        <v>1171</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21" customHeight="1">
      <c r="A4" s="677" t="s">
        <v>317</v>
      </c>
      <c r="B4" s="678"/>
      <c r="C4" s="678"/>
      <c r="D4" s="678"/>
      <c r="E4" s="678"/>
      <c r="F4" s="678"/>
      <c r="G4" s="678"/>
      <c r="H4" s="678"/>
      <c r="I4" s="678"/>
      <c r="J4" s="679" t="s">
        <v>316</v>
      </c>
    </row>
    <row r="5" spans="1:10" s="632" customFormat="1" ht="40.5" customHeight="1">
      <c r="A5" s="1133" t="s">
        <v>24</v>
      </c>
      <c r="B5" s="447" t="s">
        <v>0</v>
      </c>
      <c r="C5" s="447" t="s">
        <v>2</v>
      </c>
      <c r="D5" s="447" t="s">
        <v>4</v>
      </c>
      <c r="E5" s="447" t="s">
        <v>10</v>
      </c>
      <c r="F5" s="447" t="s">
        <v>12</v>
      </c>
      <c r="G5" s="447" t="s">
        <v>122</v>
      </c>
      <c r="H5" s="447" t="s">
        <v>116</v>
      </c>
      <c r="I5" s="447" t="s">
        <v>474</v>
      </c>
      <c r="J5" s="1130" t="s">
        <v>642</v>
      </c>
    </row>
    <row r="6" spans="1:10" s="631" customFormat="1" ht="32.25" customHeight="1">
      <c r="A6" s="1134"/>
      <c r="B6" s="448" t="s">
        <v>508</v>
      </c>
      <c r="C6" s="448" t="s">
        <v>1</v>
      </c>
      <c r="D6" s="448" t="s">
        <v>3</v>
      </c>
      <c r="E6" s="448" t="s">
        <v>9</v>
      </c>
      <c r="F6" s="448" t="s">
        <v>11</v>
      </c>
      <c r="G6" s="448" t="s">
        <v>126</v>
      </c>
      <c r="H6" s="448" t="s">
        <v>162</v>
      </c>
      <c r="I6" s="449" t="s">
        <v>475</v>
      </c>
      <c r="J6" s="1131"/>
    </row>
    <row r="7" spans="1:10" s="1" customFormat="1" ht="35.1" customHeight="1" thickBot="1">
      <c r="A7" s="45" t="s">
        <v>49</v>
      </c>
      <c r="B7" s="627">
        <v>0</v>
      </c>
      <c r="C7" s="627">
        <v>411</v>
      </c>
      <c r="D7" s="627">
        <v>3051</v>
      </c>
      <c r="E7" s="627">
        <v>7206</v>
      </c>
      <c r="F7" s="627">
        <v>18488</v>
      </c>
      <c r="G7" s="627">
        <v>2873</v>
      </c>
      <c r="H7" s="627">
        <v>44705</v>
      </c>
      <c r="I7" s="252">
        <f t="shared" ref="I7:I13" si="0">SUM(B7:H7)</f>
        <v>76734</v>
      </c>
      <c r="J7" s="625" t="s">
        <v>48</v>
      </c>
    </row>
    <row r="8" spans="1:10" s="1" customFormat="1" ht="35.1" customHeight="1" thickBot="1">
      <c r="A8" s="40" t="s">
        <v>50</v>
      </c>
      <c r="B8" s="630">
        <v>0</v>
      </c>
      <c r="C8" s="630">
        <v>668</v>
      </c>
      <c r="D8" s="630">
        <v>980</v>
      </c>
      <c r="E8" s="630">
        <v>4369</v>
      </c>
      <c r="F8" s="630">
        <v>9235</v>
      </c>
      <c r="G8" s="630">
        <v>3071</v>
      </c>
      <c r="H8" s="630">
        <v>34669</v>
      </c>
      <c r="I8" s="253">
        <f t="shared" si="0"/>
        <v>52992</v>
      </c>
      <c r="J8" s="628" t="s">
        <v>333</v>
      </c>
    </row>
    <row r="9" spans="1:10" s="1" customFormat="1" ht="35.1" customHeight="1" thickBot="1">
      <c r="A9" s="45" t="s">
        <v>52</v>
      </c>
      <c r="B9" s="627">
        <v>0</v>
      </c>
      <c r="C9" s="627">
        <v>483</v>
      </c>
      <c r="D9" s="627">
        <v>1605</v>
      </c>
      <c r="E9" s="627">
        <v>3103</v>
      </c>
      <c r="F9" s="627">
        <v>2972</v>
      </c>
      <c r="G9" s="627">
        <v>2327</v>
      </c>
      <c r="H9" s="627">
        <v>12552</v>
      </c>
      <c r="I9" s="252">
        <f t="shared" si="0"/>
        <v>23042</v>
      </c>
      <c r="J9" s="625" t="s">
        <v>51</v>
      </c>
    </row>
    <row r="10" spans="1:10" s="1" customFormat="1" ht="35.1" customHeight="1" thickBot="1">
      <c r="A10" s="40" t="s">
        <v>54</v>
      </c>
      <c r="B10" s="630">
        <v>14697</v>
      </c>
      <c r="C10" s="630">
        <v>153785</v>
      </c>
      <c r="D10" s="630">
        <v>323386</v>
      </c>
      <c r="E10" s="630">
        <v>419613</v>
      </c>
      <c r="F10" s="630">
        <v>230033</v>
      </c>
      <c r="G10" s="630">
        <v>46880</v>
      </c>
      <c r="H10" s="630">
        <v>395724</v>
      </c>
      <c r="I10" s="253">
        <f t="shared" si="0"/>
        <v>1584118</v>
      </c>
      <c r="J10" s="628" t="s">
        <v>53</v>
      </c>
    </row>
    <row r="11" spans="1:10" s="1" customFormat="1" ht="35.1" customHeight="1" thickBot="1">
      <c r="A11" s="45" t="s">
        <v>56</v>
      </c>
      <c r="B11" s="627">
        <v>0</v>
      </c>
      <c r="C11" s="627">
        <v>0</v>
      </c>
      <c r="D11" s="627">
        <v>41</v>
      </c>
      <c r="E11" s="627">
        <v>86</v>
      </c>
      <c r="F11" s="627">
        <v>2330</v>
      </c>
      <c r="G11" s="627">
        <v>123</v>
      </c>
      <c r="H11" s="627">
        <v>4255</v>
      </c>
      <c r="I11" s="252">
        <f t="shared" si="0"/>
        <v>6835</v>
      </c>
      <c r="J11" s="625" t="s">
        <v>55</v>
      </c>
    </row>
    <row r="12" spans="1:10" s="1" customFormat="1" ht="35.1" customHeight="1" thickBot="1">
      <c r="A12" s="40" t="s">
        <v>562</v>
      </c>
      <c r="B12" s="630">
        <v>0</v>
      </c>
      <c r="C12" s="630">
        <v>0</v>
      </c>
      <c r="D12" s="630">
        <v>17</v>
      </c>
      <c r="E12" s="630">
        <v>25</v>
      </c>
      <c r="F12" s="630">
        <v>472</v>
      </c>
      <c r="G12" s="630">
        <v>0</v>
      </c>
      <c r="H12" s="630">
        <v>1058</v>
      </c>
      <c r="I12" s="253">
        <f t="shared" si="0"/>
        <v>1572</v>
      </c>
      <c r="J12" s="628" t="s">
        <v>563</v>
      </c>
    </row>
    <row r="13" spans="1:10" s="1" customFormat="1" ht="35.1" customHeight="1">
      <c r="A13" s="85" t="s">
        <v>58</v>
      </c>
      <c r="B13" s="639">
        <v>98</v>
      </c>
      <c r="C13" s="639">
        <v>22410</v>
      </c>
      <c r="D13" s="639">
        <v>42100</v>
      </c>
      <c r="E13" s="639">
        <v>55090</v>
      </c>
      <c r="F13" s="639">
        <v>35887</v>
      </c>
      <c r="G13" s="639">
        <v>1066</v>
      </c>
      <c r="H13" s="639">
        <v>4135</v>
      </c>
      <c r="I13" s="464">
        <f t="shared" si="0"/>
        <v>160786</v>
      </c>
      <c r="J13" s="637" t="s">
        <v>57</v>
      </c>
    </row>
    <row r="14" spans="1:10" s="1" customFormat="1" ht="35.1" customHeight="1">
      <c r="A14" s="112" t="s">
        <v>474</v>
      </c>
      <c r="B14" s="636">
        <f t="shared" ref="B14:I14" si="1">SUM(B7:B13)</f>
        <v>14795</v>
      </c>
      <c r="C14" s="636">
        <f t="shared" si="1"/>
        <v>177757</v>
      </c>
      <c r="D14" s="636">
        <f t="shared" si="1"/>
        <v>371180</v>
      </c>
      <c r="E14" s="636">
        <f t="shared" si="1"/>
        <v>489492</v>
      </c>
      <c r="F14" s="636">
        <f t="shared" si="1"/>
        <v>299417</v>
      </c>
      <c r="G14" s="259">
        <f t="shared" si="1"/>
        <v>56340</v>
      </c>
      <c r="H14" s="636">
        <f t="shared" si="1"/>
        <v>497098</v>
      </c>
      <c r="I14" s="259">
        <f t="shared" si="1"/>
        <v>1906079</v>
      </c>
      <c r="J14" s="635" t="s">
        <v>475</v>
      </c>
    </row>
    <row r="15" spans="1:10" ht="18" customHeight="1">
      <c r="A15" s="619" t="s">
        <v>71</v>
      </c>
      <c r="I15" s="619"/>
      <c r="J15" s="617" t="s">
        <v>395</v>
      </c>
    </row>
    <row r="16" spans="1:10" ht="18" customHeight="1">
      <c r="A16" s="619"/>
      <c r="I16" s="619"/>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zoomScaleNormal="100" zoomScaleSheetLayoutView="100" workbookViewId="0">
      <selection activeCell="B7" sqref="B7:H13"/>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132" t="s">
        <v>1048</v>
      </c>
      <c r="B1" s="1132"/>
      <c r="C1" s="1132"/>
      <c r="D1" s="1132"/>
      <c r="E1" s="1132"/>
      <c r="F1" s="1132"/>
      <c r="G1" s="1132"/>
      <c r="H1" s="1132"/>
      <c r="I1" s="1132"/>
      <c r="J1" s="1132"/>
    </row>
    <row r="2" spans="1:10" s="634" customFormat="1" ht="35.25" customHeight="1">
      <c r="A2" s="1127" t="s">
        <v>1172</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21" customHeight="1">
      <c r="A4" s="677" t="s">
        <v>315</v>
      </c>
      <c r="B4" s="678"/>
      <c r="C4" s="678"/>
      <c r="D4" s="678"/>
      <c r="E4" s="678"/>
      <c r="F4" s="678"/>
      <c r="G4" s="678"/>
      <c r="H4" s="678"/>
      <c r="I4" s="678"/>
      <c r="J4" s="679" t="s">
        <v>314</v>
      </c>
    </row>
    <row r="5" spans="1:10" s="632" customFormat="1" ht="40.5" customHeight="1">
      <c r="A5" s="1133" t="s">
        <v>24</v>
      </c>
      <c r="B5" s="447" t="s">
        <v>0</v>
      </c>
      <c r="C5" s="447" t="s">
        <v>2</v>
      </c>
      <c r="D5" s="447" t="s">
        <v>4</v>
      </c>
      <c r="E5" s="447" t="s">
        <v>10</v>
      </c>
      <c r="F5" s="447" t="s">
        <v>12</v>
      </c>
      <c r="G5" s="447" t="s">
        <v>122</v>
      </c>
      <c r="H5" s="447" t="s">
        <v>116</v>
      </c>
      <c r="I5" s="447" t="s">
        <v>474</v>
      </c>
      <c r="J5" s="1130" t="s">
        <v>643</v>
      </c>
    </row>
    <row r="6" spans="1:10" s="631" customFormat="1" ht="32.25" customHeight="1">
      <c r="A6" s="1134"/>
      <c r="B6" s="448" t="s">
        <v>508</v>
      </c>
      <c r="C6" s="448" t="s">
        <v>1</v>
      </c>
      <c r="D6" s="448" t="s">
        <v>3</v>
      </c>
      <c r="E6" s="448" t="s">
        <v>9</v>
      </c>
      <c r="F6" s="448" t="s">
        <v>11</v>
      </c>
      <c r="G6" s="448" t="s">
        <v>126</v>
      </c>
      <c r="H6" s="448" t="s">
        <v>162</v>
      </c>
      <c r="I6" s="449" t="s">
        <v>475</v>
      </c>
      <c r="J6" s="1131"/>
    </row>
    <row r="7" spans="1:10" s="1" customFormat="1" ht="35.1" customHeight="1" thickBot="1">
      <c r="A7" s="45" t="s">
        <v>49</v>
      </c>
      <c r="B7" s="627">
        <v>0</v>
      </c>
      <c r="C7" s="627">
        <v>411</v>
      </c>
      <c r="D7" s="627">
        <v>2836</v>
      </c>
      <c r="E7" s="627">
        <v>6815</v>
      </c>
      <c r="F7" s="627">
        <v>16756</v>
      </c>
      <c r="G7" s="627">
        <v>2551</v>
      </c>
      <c r="H7" s="627">
        <v>30422</v>
      </c>
      <c r="I7" s="252">
        <f t="shared" ref="I7:I13" si="0">SUM(B7:H7)</f>
        <v>59791</v>
      </c>
      <c r="J7" s="625" t="s">
        <v>48</v>
      </c>
    </row>
    <row r="8" spans="1:10" s="1" customFormat="1" ht="35.1" customHeight="1" thickBot="1">
      <c r="A8" s="40" t="s">
        <v>50</v>
      </c>
      <c r="B8" s="630">
        <v>0</v>
      </c>
      <c r="C8" s="630">
        <v>668</v>
      </c>
      <c r="D8" s="630">
        <v>980</v>
      </c>
      <c r="E8" s="630">
        <v>3533</v>
      </c>
      <c r="F8" s="630">
        <v>6969</v>
      </c>
      <c r="G8" s="630">
        <v>1979</v>
      </c>
      <c r="H8" s="630">
        <v>23797</v>
      </c>
      <c r="I8" s="253">
        <f t="shared" si="0"/>
        <v>37926</v>
      </c>
      <c r="J8" s="628" t="s">
        <v>333</v>
      </c>
    </row>
    <row r="9" spans="1:10" s="1" customFormat="1" ht="35.1" customHeight="1" thickBot="1">
      <c r="A9" s="45" t="s">
        <v>52</v>
      </c>
      <c r="B9" s="627">
        <v>0</v>
      </c>
      <c r="C9" s="627">
        <v>483</v>
      </c>
      <c r="D9" s="627">
        <v>1605</v>
      </c>
      <c r="E9" s="627">
        <v>3049</v>
      </c>
      <c r="F9" s="627">
        <v>2833</v>
      </c>
      <c r="G9" s="627">
        <v>2245</v>
      </c>
      <c r="H9" s="627">
        <v>10703</v>
      </c>
      <c r="I9" s="252">
        <f t="shared" si="0"/>
        <v>20918</v>
      </c>
      <c r="J9" s="625" t="s">
        <v>51</v>
      </c>
    </row>
    <row r="10" spans="1:10" s="1" customFormat="1" ht="35.1" customHeight="1" thickBot="1">
      <c r="A10" s="40" t="s">
        <v>54</v>
      </c>
      <c r="B10" s="630">
        <v>14697</v>
      </c>
      <c r="C10" s="630">
        <v>151253</v>
      </c>
      <c r="D10" s="630">
        <v>318476</v>
      </c>
      <c r="E10" s="630">
        <v>406889</v>
      </c>
      <c r="F10" s="630">
        <v>204799</v>
      </c>
      <c r="G10" s="630">
        <v>37329</v>
      </c>
      <c r="H10" s="630">
        <v>320548</v>
      </c>
      <c r="I10" s="253">
        <f t="shared" si="0"/>
        <v>1453991</v>
      </c>
      <c r="J10" s="628" t="s">
        <v>53</v>
      </c>
    </row>
    <row r="11" spans="1:10" s="1" customFormat="1" ht="35.1" customHeight="1" thickBot="1">
      <c r="A11" s="45" t="s">
        <v>56</v>
      </c>
      <c r="B11" s="627">
        <v>0</v>
      </c>
      <c r="C11" s="627">
        <v>0</v>
      </c>
      <c r="D11" s="627">
        <v>41</v>
      </c>
      <c r="E11" s="627">
        <v>86</v>
      </c>
      <c r="F11" s="627">
        <v>1963</v>
      </c>
      <c r="G11" s="627">
        <v>123</v>
      </c>
      <c r="H11" s="627">
        <v>2735</v>
      </c>
      <c r="I11" s="252">
        <f t="shared" si="0"/>
        <v>4948</v>
      </c>
      <c r="J11" s="625" t="s">
        <v>55</v>
      </c>
    </row>
    <row r="12" spans="1:10" s="1" customFormat="1" ht="35.1" customHeight="1" thickBot="1">
      <c r="A12" s="40" t="s">
        <v>562</v>
      </c>
      <c r="B12" s="630">
        <v>0</v>
      </c>
      <c r="C12" s="630">
        <v>0</v>
      </c>
      <c r="D12" s="630">
        <v>17</v>
      </c>
      <c r="E12" s="630">
        <v>25</v>
      </c>
      <c r="F12" s="630">
        <v>277</v>
      </c>
      <c r="G12" s="630">
        <v>0</v>
      </c>
      <c r="H12" s="630">
        <v>977</v>
      </c>
      <c r="I12" s="253">
        <f t="shared" si="0"/>
        <v>1296</v>
      </c>
      <c r="J12" s="628" t="s">
        <v>563</v>
      </c>
    </row>
    <row r="13" spans="1:10" s="1" customFormat="1" ht="35.1" customHeight="1">
      <c r="A13" s="85" t="s">
        <v>58</v>
      </c>
      <c r="B13" s="639">
        <v>0</v>
      </c>
      <c r="C13" s="639">
        <v>10591</v>
      </c>
      <c r="D13" s="639">
        <v>21815</v>
      </c>
      <c r="E13" s="639">
        <v>24865</v>
      </c>
      <c r="F13" s="639">
        <v>6830</v>
      </c>
      <c r="G13" s="639">
        <v>201</v>
      </c>
      <c r="H13" s="639">
        <v>111</v>
      </c>
      <c r="I13" s="464">
        <f t="shared" si="0"/>
        <v>64413</v>
      </c>
      <c r="J13" s="637" t="s">
        <v>57</v>
      </c>
    </row>
    <row r="14" spans="1:10" s="1" customFormat="1" ht="35.1" customHeight="1">
      <c r="A14" s="112" t="s">
        <v>474</v>
      </c>
      <c r="B14" s="636">
        <f t="shared" ref="B14:I14" si="1">SUM(B7:B13)</f>
        <v>14697</v>
      </c>
      <c r="C14" s="636">
        <f t="shared" si="1"/>
        <v>163406</v>
      </c>
      <c r="D14" s="636">
        <f t="shared" si="1"/>
        <v>345770</v>
      </c>
      <c r="E14" s="636">
        <f t="shared" si="1"/>
        <v>445262</v>
      </c>
      <c r="F14" s="636">
        <f t="shared" si="1"/>
        <v>240427</v>
      </c>
      <c r="G14" s="259">
        <f t="shared" si="1"/>
        <v>44428</v>
      </c>
      <c r="H14" s="636">
        <f t="shared" si="1"/>
        <v>389293</v>
      </c>
      <c r="I14" s="259">
        <f t="shared" si="1"/>
        <v>1643283</v>
      </c>
      <c r="J14" s="635" t="s">
        <v>475</v>
      </c>
    </row>
    <row r="15" spans="1:10" ht="18" customHeight="1">
      <c r="A15" s="619" t="s">
        <v>71</v>
      </c>
      <c r="I15" s="619"/>
      <c r="J15" s="617" t="s">
        <v>395</v>
      </c>
    </row>
    <row r="16" spans="1:10" ht="18" customHeight="1">
      <c r="A16" s="619"/>
      <c r="I16" s="619"/>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rightToLeft="1" view="pageBreakPreview" zoomScaleNormal="100" zoomScaleSheetLayoutView="100" workbookViewId="0">
      <selection activeCell="B7" sqref="B7:H13"/>
    </sheetView>
  </sheetViews>
  <sheetFormatPr defaultColWidth="11.42578125" defaultRowHeight="24.95" customHeight="1"/>
  <cols>
    <col min="1" max="1" width="30.7109375" style="617" customWidth="1"/>
    <col min="2" max="8" width="10.28515625" style="617" customWidth="1"/>
    <col min="9" max="9" width="11.85546875" style="617" customWidth="1"/>
    <col min="10" max="10" width="30.7109375" style="617" customWidth="1"/>
    <col min="11" max="16384" width="11.42578125" style="617"/>
  </cols>
  <sheetData>
    <row r="1" spans="1:10" s="634" customFormat="1" ht="23.25">
      <c r="A1" s="1132" t="s">
        <v>1353</v>
      </c>
      <c r="B1" s="1132"/>
      <c r="C1" s="1132"/>
      <c r="D1" s="1132"/>
      <c r="E1" s="1132"/>
      <c r="F1" s="1132"/>
      <c r="G1" s="1132"/>
      <c r="H1" s="1132"/>
      <c r="I1" s="1132"/>
      <c r="J1" s="1132"/>
    </row>
    <row r="2" spans="1:10" s="634" customFormat="1" ht="34.5" customHeight="1">
      <c r="A2" s="1127" t="s">
        <v>1173</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21" customHeight="1">
      <c r="A4" s="677" t="s">
        <v>320</v>
      </c>
      <c r="B4" s="678"/>
      <c r="C4" s="678"/>
      <c r="D4" s="678"/>
      <c r="E4" s="678"/>
      <c r="F4" s="678"/>
      <c r="G4" s="678"/>
      <c r="H4" s="678"/>
      <c r="I4" s="678"/>
      <c r="J4" s="679" t="s">
        <v>321</v>
      </c>
    </row>
    <row r="5" spans="1:10" s="632" customFormat="1" ht="40.5" customHeight="1">
      <c r="A5" s="1133" t="s">
        <v>74</v>
      </c>
      <c r="B5" s="447" t="s">
        <v>0</v>
      </c>
      <c r="C5" s="447" t="s">
        <v>2</v>
      </c>
      <c r="D5" s="447" t="s">
        <v>4</v>
      </c>
      <c r="E5" s="447" t="s">
        <v>10</v>
      </c>
      <c r="F5" s="447" t="s">
        <v>12</v>
      </c>
      <c r="G5" s="447" t="s">
        <v>122</v>
      </c>
      <c r="H5" s="447" t="s">
        <v>116</v>
      </c>
      <c r="I5" s="447" t="s">
        <v>474</v>
      </c>
      <c r="J5" s="1130" t="s">
        <v>644</v>
      </c>
    </row>
    <row r="6" spans="1:10" s="631" customFormat="1" ht="32.25" customHeight="1">
      <c r="A6" s="1134"/>
      <c r="B6" s="448" t="s">
        <v>508</v>
      </c>
      <c r="C6" s="448" t="s">
        <v>1</v>
      </c>
      <c r="D6" s="448" t="s">
        <v>3</v>
      </c>
      <c r="E6" s="448" t="s">
        <v>9</v>
      </c>
      <c r="F6" s="448" t="s">
        <v>11</v>
      </c>
      <c r="G6" s="448" t="s">
        <v>126</v>
      </c>
      <c r="H6" s="448" t="s">
        <v>162</v>
      </c>
      <c r="I6" s="449" t="s">
        <v>475</v>
      </c>
      <c r="J6" s="1131"/>
    </row>
    <row r="7" spans="1:10" s="1" customFormat="1" ht="35.1" customHeight="1" thickBot="1">
      <c r="A7" s="45" t="s">
        <v>49</v>
      </c>
      <c r="B7" s="627">
        <v>0</v>
      </c>
      <c r="C7" s="627">
        <v>0</v>
      </c>
      <c r="D7" s="627">
        <v>215</v>
      </c>
      <c r="E7" s="627">
        <v>391</v>
      </c>
      <c r="F7" s="627">
        <v>1732</v>
      </c>
      <c r="G7" s="627">
        <v>322</v>
      </c>
      <c r="H7" s="627">
        <v>14283</v>
      </c>
      <c r="I7" s="252">
        <f t="shared" ref="I7:I13" si="0">SUM(B7:H7)</f>
        <v>16943</v>
      </c>
      <c r="J7" s="625" t="s">
        <v>48</v>
      </c>
    </row>
    <row r="8" spans="1:10" s="1" customFormat="1" ht="35.1" customHeight="1" thickBot="1">
      <c r="A8" s="40" t="s">
        <v>50</v>
      </c>
      <c r="B8" s="630">
        <v>0</v>
      </c>
      <c r="C8" s="630">
        <v>0</v>
      </c>
      <c r="D8" s="630">
        <v>0</v>
      </c>
      <c r="E8" s="630">
        <v>836</v>
      </c>
      <c r="F8" s="630">
        <v>2266</v>
      </c>
      <c r="G8" s="630">
        <v>1092</v>
      </c>
      <c r="H8" s="630">
        <v>10872</v>
      </c>
      <c r="I8" s="253">
        <f t="shared" si="0"/>
        <v>15066</v>
      </c>
      <c r="J8" s="628" t="s">
        <v>333</v>
      </c>
    </row>
    <row r="9" spans="1:10" s="1" customFormat="1" ht="35.1" customHeight="1" thickBot="1">
      <c r="A9" s="45" t="s">
        <v>52</v>
      </c>
      <c r="B9" s="627">
        <v>0</v>
      </c>
      <c r="C9" s="627">
        <v>0</v>
      </c>
      <c r="D9" s="627">
        <v>0</v>
      </c>
      <c r="E9" s="627">
        <v>54</v>
      </c>
      <c r="F9" s="627">
        <v>139</v>
      </c>
      <c r="G9" s="627">
        <v>82</v>
      </c>
      <c r="H9" s="627">
        <v>1849</v>
      </c>
      <c r="I9" s="252">
        <f t="shared" si="0"/>
        <v>2124</v>
      </c>
      <c r="J9" s="625" t="s">
        <v>51</v>
      </c>
    </row>
    <row r="10" spans="1:10" s="1" customFormat="1" ht="35.1" customHeight="1" thickBot="1">
      <c r="A10" s="40" t="s">
        <v>54</v>
      </c>
      <c r="B10" s="630">
        <v>0</v>
      </c>
      <c r="C10" s="630">
        <v>2532</v>
      </c>
      <c r="D10" s="630">
        <v>4910</v>
      </c>
      <c r="E10" s="630">
        <v>12724</v>
      </c>
      <c r="F10" s="630">
        <v>25234</v>
      </c>
      <c r="G10" s="630">
        <v>9551</v>
      </c>
      <c r="H10" s="630">
        <v>75176</v>
      </c>
      <c r="I10" s="253">
        <f t="shared" si="0"/>
        <v>130127</v>
      </c>
      <c r="J10" s="628" t="s">
        <v>53</v>
      </c>
    </row>
    <row r="11" spans="1:10" s="1" customFormat="1" ht="35.1" customHeight="1" thickBot="1">
      <c r="A11" s="45" t="s">
        <v>56</v>
      </c>
      <c r="B11" s="627">
        <v>0</v>
      </c>
      <c r="C11" s="627">
        <v>0</v>
      </c>
      <c r="D11" s="627">
        <v>0</v>
      </c>
      <c r="E11" s="627">
        <v>0</v>
      </c>
      <c r="F11" s="627">
        <v>367</v>
      </c>
      <c r="G11" s="627">
        <v>0</v>
      </c>
      <c r="H11" s="627">
        <v>1520</v>
      </c>
      <c r="I11" s="252">
        <f t="shared" si="0"/>
        <v>1887</v>
      </c>
      <c r="J11" s="625" t="s">
        <v>55</v>
      </c>
    </row>
    <row r="12" spans="1:10" s="1" customFormat="1" ht="35.1" customHeight="1" thickBot="1">
      <c r="A12" s="40" t="s">
        <v>562</v>
      </c>
      <c r="B12" s="630">
        <v>0</v>
      </c>
      <c r="C12" s="630">
        <v>0</v>
      </c>
      <c r="D12" s="630">
        <v>0</v>
      </c>
      <c r="E12" s="630">
        <v>0</v>
      </c>
      <c r="F12" s="630">
        <v>195</v>
      </c>
      <c r="G12" s="630">
        <v>0</v>
      </c>
      <c r="H12" s="630">
        <v>81</v>
      </c>
      <c r="I12" s="253">
        <f t="shared" si="0"/>
        <v>276</v>
      </c>
      <c r="J12" s="628" t="s">
        <v>563</v>
      </c>
    </row>
    <row r="13" spans="1:10" s="1" customFormat="1" ht="35.1" customHeight="1">
      <c r="A13" s="85" t="s">
        <v>58</v>
      </c>
      <c r="B13" s="639">
        <v>98</v>
      </c>
      <c r="C13" s="639">
        <v>11819</v>
      </c>
      <c r="D13" s="639">
        <v>20285</v>
      </c>
      <c r="E13" s="639">
        <v>30225</v>
      </c>
      <c r="F13" s="639">
        <v>29057</v>
      </c>
      <c r="G13" s="639">
        <v>865</v>
      </c>
      <c r="H13" s="639">
        <v>4024</v>
      </c>
      <c r="I13" s="464">
        <f t="shared" si="0"/>
        <v>96373</v>
      </c>
      <c r="J13" s="637" t="s">
        <v>57</v>
      </c>
    </row>
    <row r="14" spans="1:10" s="1" customFormat="1" ht="35.1" customHeight="1">
      <c r="A14" s="112" t="s">
        <v>474</v>
      </c>
      <c r="B14" s="636">
        <f t="shared" ref="B14:I14" si="1">SUM(B7:B13)</f>
        <v>98</v>
      </c>
      <c r="C14" s="636">
        <f t="shared" si="1"/>
        <v>14351</v>
      </c>
      <c r="D14" s="636">
        <f t="shared" si="1"/>
        <v>25410</v>
      </c>
      <c r="E14" s="636">
        <f t="shared" si="1"/>
        <v>44230</v>
      </c>
      <c r="F14" s="636">
        <f t="shared" si="1"/>
        <v>58990</v>
      </c>
      <c r="G14" s="259">
        <f t="shared" si="1"/>
        <v>11912</v>
      </c>
      <c r="H14" s="636">
        <f t="shared" si="1"/>
        <v>107805</v>
      </c>
      <c r="I14" s="259">
        <f t="shared" si="1"/>
        <v>262796</v>
      </c>
      <c r="J14" s="635" t="s">
        <v>475</v>
      </c>
    </row>
    <row r="15" spans="1:10" ht="18" customHeight="1">
      <c r="A15" s="619" t="s">
        <v>454</v>
      </c>
      <c r="I15" s="619"/>
      <c r="J15" s="617" t="s">
        <v>395</v>
      </c>
    </row>
    <row r="16" spans="1:10" ht="18" customHeight="1">
      <c r="A16" s="619"/>
      <c r="I16" s="619"/>
    </row>
    <row r="22" spans="2:9" ht="24.95" customHeight="1">
      <c r="B22" s="618"/>
      <c r="C22" s="618"/>
      <c r="D22" s="618"/>
      <c r="E22" s="618"/>
      <c r="F22" s="618"/>
      <c r="G22" s="618"/>
      <c r="H22" s="618"/>
      <c r="I22" s="618"/>
    </row>
    <row r="23" spans="2:9" ht="24.95" customHeight="1">
      <c r="B23" s="618"/>
      <c r="C23" s="618"/>
      <c r="D23" s="618"/>
      <c r="E23" s="618"/>
      <c r="F23" s="618"/>
      <c r="G23" s="618"/>
      <c r="H23" s="618"/>
      <c r="I23" s="618"/>
    </row>
    <row r="24" spans="2:9" ht="24.95" customHeight="1">
      <c r="B24" s="618"/>
      <c r="C24" s="618"/>
      <c r="D24" s="618"/>
      <c r="E24" s="618"/>
      <c r="F24" s="618"/>
      <c r="G24" s="618"/>
      <c r="H24" s="618"/>
      <c r="I24" s="618"/>
    </row>
    <row r="25" spans="2:9" ht="24.95" customHeight="1">
      <c r="B25" s="618"/>
      <c r="C25" s="618"/>
      <c r="D25" s="618"/>
      <c r="E25" s="618"/>
      <c r="F25" s="618"/>
      <c r="G25" s="618"/>
      <c r="H25" s="618"/>
      <c r="I25"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Normal="100" zoomScaleSheetLayoutView="100" workbookViewId="0">
      <selection activeCell="B7" sqref="B7:H15"/>
    </sheetView>
  </sheetViews>
  <sheetFormatPr defaultColWidth="11.42578125" defaultRowHeight="24.95" customHeight="1"/>
  <cols>
    <col min="1" max="1" width="30.7109375" style="617" customWidth="1"/>
    <col min="2" max="2" width="12.140625" style="617" customWidth="1"/>
    <col min="3" max="3" width="11.85546875" style="617" customWidth="1"/>
    <col min="4" max="4" width="10.28515625" style="617" customWidth="1"/>
    <col min="5" max="5" width="11.42578125" style="617" customWidth="1"/>
    <col min="6" max="6" width="10.85546875" style="617" customWidth="1"/>
    <col min="7" max="8" width="10.28515625" style="617" customWidth="1"/>
    <col min="9" max="9" width="11.85546875" style="617" customWidth="1"/>
    <col min="10" max="10" width="30.7109375" style="617" customWidth="1"/>
    <col min="11" max="16384" width="11.42578125" style="617"/>
  </cols>
  <sheetData>
    <row r="1" spans="1:10" s="634" customFormat="1" ht="23.25">
      <c r="A1" s="1132" t="s">
        <v>1049</v>
      </c>
      <c r="B1" s="1132"/>
      <c r="C1" s="1132"/>
      <c r="D1" s="1132"/>
      <c r="E1" s="1132"/>
      <c r="F1" s="1132"/>
      <c r="G1" s="1132"/>
      <c r="H1" s="1132"/>
      <c r="I1" s="1132"/>
      <c r="J1" s="1132"/>
    </row>
    <row r="2" spans="1:10" s="634" customFormat="1" ht="36" customHeight="1">
      <c r="A2" s="1127" t="s">
        <v>1174</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633" customFormat="1" ht="21" customHeight="1">
      <c r="A4" s="677" t="s">
        <v>322</v>
      </c>
      <c r="B4" s="678"/>
      <c r="C4" s="678"/>
      <c r="D4" s="678"/>
      <c r="E4" s="678"/>
      <c r="F4" s="678"/>
      <c r="G4" s="678"/>
      <c r="H4" s="678"/>
      <c r="I4" s="678"/>
      <c r="J4" s="679" t="s">
        <v>323</v>
      </c>
    </row>
    <row r="5" spans="1:10" s="632" customFormat="1" ht="48.75" customHeight="1">
      <c r="A5" s="1133" t="s">
        <v>645</v>
      </c>
      <c r="B5" s="447" t="s">
        <v>49</v>
      </c>
      <c r="C5" s="447" t="s">
        <v>50</v>
      </c>
      <c r="D5" s="447" t="s">
        <v>52</v>
      </c>
      <c r="E5" s="447" t="s">
        <v>54</v>
      </c>
      <c r="F5" s="447" t="s">
        <v>56</v>
      </c>
      <c r="G5" s="447" t="s">
        <v>562</v>
      </c>
      <c r="H5" s="447" t="s">
        <v>173</v>
      </c>
      <c r="I5" s="447" t="s">
        <v>474</v>
      </c>
      <c r="J5" s="1130" t="s">
        <v>646</v>
      </c>
    </row>
    <row r="6" spans="1:10" s="631" customFormat="1" ht="42" customHeight="1">
      <c r="A6" s="1134"/>
      <c r="B6" s="448" t="s">
        <v>48</v>
      </c>
      <c r="C6" s="448" t="s">
        <v>260</v>
      </c>
      <c r="D6" s="448" t="s">
        <v>51</v>
      </c>
      <c r="E6" s="448" t="s">
        <v>53</v>
      </c>
      <c r="F6" s="448" t="s">
        <v>207</v>
      </c>
      <c r="G6" s="448" t="s">
        <v>563</v>
      </c>
      <c r="H6" s="448" t="s">
        <v>57</v>
      </c>
      <c r="I6" s="449" t="s">
        <v>475</v>
      </c>
      <c r="J6" s="1131"/>
    </row>
    <row r="7" spans="1:10" s="1" customFormat="1" ht="30.75" thickBot="1">
      <c r="A7" s="45" t="s">
        <v>1154</v>
      </c>
      <c r="B7" s="359">
        <v>136</v>
      </c>
      <c r="C7" s="359">
        <v>1216</v>
      </c>
      <c r="D7" s="359">
        <v>1946</v>
      </c>
      <c r="E7" s="359">
        <v>33630</v>
      </c>
      <c r="F7" s="359">
        <v>494</v>
      </c>
      <c r="G7" s="359">
        <v>99</v>
      </c>
      <c r="H7" s="359">
        <v>0</v>
      </c>
      <c r="I7" s="252">
        <f t="shared" ref="I7:I15" si="0">SUM(B7:H7)</f>
        <v>37521</v>
      </c>
      <c r="J7" s="625" t="s">
        <v>23</v>
      </c>
    </row>
    <row r="8" spans="1:10" s="1" customFormat="1" ht="25.5" customHeight="1" thickBot="1">
      <c r="A8" s="40" t="s">
        <v>28</v>
      </c>
      <c r="B8" s="360">
        <v>36651</v>
      </c>
      <c r="C8" s="360">
        <v>23388</v>
      </c>
      <c r="D8" s="360">
        <v>7567</v>
      </c>
      <c r="E8" s="360">
        <v>114864</v>
      </c>
      <c r="F8" s="360">
        <v>2839</v>
      </c>
      <c r="G8" s="360">
        <v>836</v>
      </c>
      <c r="H8" s="360">
        <v>138</v>
      </c>
      <c r="I8" s="253">
        <f t="shared" si="0"/>
        <v>186283</v>
      </c>
      <c r="J8" s="628" t="s">
        <v>27</v>
      </c>
    </row>
    <row r="9" spans="1:10" s="1" customFormat="1" ht="26.25" thickBot="1">
      <c r="A9" s="45" t="s">
        <v>30</v>
      </c>
      <c r="B9" s="359">
        <v>7545</v>
      </c>
      <c r="C9" s="359">
        <v>8946</v>
      </c>
      <c r="D9" s="359">
        <v>3784</v>
      </c>
      <c r="E9" s="359">
        <v>125863</v>
      </c>
      <c r="F9" s="359">
        <v>1303</v>
      </c>
      <c r="G9" s="359">
        <v>287</v>
      </c>
      <c r="H9" s="359">
        <v>579</v>
      </c>
      <c r="I9" s="252">
        <f t="shared" si="0"/>
        <v>148307</v>
      </c>
      <c r="J9" s="625" t="s">
        <v>29</v>
      </c>
    </row>
    <row r="10" spans="1:10" s="1" customFormat="1" ht="25.5" customHeight="1" thickBot="1">
      <c r="A10" s="40" t="s">
        <v>32</v>
      </c>
      <c r="B10" s="360">
        <v>19447</v>
      </c>
      <c r="C10" s="360">
        <v>6774</v>
      </c>
      <c r="D10" s="360">
        <v>1584</v>
      </c>
      <c r="E10" s="360">
        <v>68859</v>
      </c>
      <c r="F10" s="360">
        <v>2145</v>
      </c>
      <c r="G10" s="360">
        <v>291</v>
      </c>
      <c r="H10" s="360">
        <v>149</v>
      </c>
      <c r="I10" s="253">
        <f t="shared" si="0"/>
        <v>99249</v>
      </c>
      <c r="J10" s="628" t="s">
        <v>31</v>
      </c>
    </row>
    <row r="11" spans="1:10" s="1" customFormat="1" ht="30.75" thickBot="1">
      <c r="A11" s="45" t="s">
        <v>34</v>
      </c>
      <c r="B11" s="359">
        <v>6316</v>
      </c>
      <c r="C11" s="359">
        <v>2857</v>
      </c>
      <c r="D11" s="359">
        <v>538</v>
      </c>
      <c r="E11" s="359">
        <v>135621</v>
      </c>
      <c r="F11" s="359">
        <v>0</v>
      </c>
      <c r="G11" s="359">
        <v>0</v>
      </c>
      <c r="H11" s="359">
        <v>8639</v>
      </c>
      <c r="I11" s="252">
        <f t="shared" si="0"/>
        <v>153971</v>
      </c>
      <c r="J11" s="625" t="s">
        <v>33</v>
      </c>
    </row>
    <row r="12" spans="1:10" s="1" customFormat="1" ht="30.75" thickBot="1">
      <c r="A12" s="40" t="s">
        <v>1155</v>
      </c>
      <c r="B12" s="360">
        <v>188</v>
      </c>
      <c r="C12" s="360">
        <v>0</v>
      </c>
      <c r="D12" s="360">
        <v>0</v>
      </c>
      <c r="E12" s="360">
        <v>21958</v>
      </c>
      <c r="F12" s="360">
        <v>0</v>
      </c>
      <c r="G12" s="360">
        <v>0</v>
      </c>
      <c r="H12" s="360">
        <v>99</v>
      </c>
      <c r="I12" s="253">
        <f t="shared" si="0"/>
        <v>22245</v>
      </c>
      <c r="J12" s="628" t="s">
        <v>35</v>
      </c>
    </row>
    <row r="13" spans="1:10" s="1" customFormat="1" ht="30.75" thickBot="1">
      <c r="A13" s="45" t="s">
        <v>1157</v>
      </c>
      <c r="B13" s="359">
        <v>2321</v>
      </c>
      <c r="C13" s="359">
        <v>4588</v>
      </c>
      <c r="D13" s="359">
        <v>5151</v>
      </c>
      <c r="E13" s="359">
        <v>618659</v>
      </c>
      <c r="F13" s="359">
        <v>0</v>
      </c>
      <c r="G13" s="359">
        <v>0</v>
      </c>
      <c r="H13" s="359">
        <v>84</v>
      </c>
      <c r="I13" s="252">
        <f t="shared" si="0"/>
        <v>630803</v>
      </c>
      <c r="J13" s="625" t="s">
        <v>36</v>
      </c>
    </row>
    <row r="14" spans="1:10" s="1" customFormat="1" ht="26.25" thickBot="1">
      <c r="A14" s="40" t="s">
        <v>1156</v>
      </c>
      <c r="B14" s="360">
        <v>854</v>
      </c>
      <c r="C14" s="360">
        <v>3025</v>
      </c>
      <c r="D14" s="360">
        <v>1902</v>
      </c>
      <c r="E14" s="360">
        <v>191260</v>
      </c>
      <c r="F14" s="360">
        <v>54</v>
      </c>
      <c r="G14" s="360">
        <v>34</v>
      </c>
      <c r="H14" s="360">
        <v>57892</v>
      </c>
      <c r="I14" s="253">
        <f t="shared" si="0"/>
        <v>255021</v>
      </c>
      <c r="J14" s="628" t="s">
        <v>37</v>
      </c>
    </row>
    <row r="15" spans="1:10" s="1" customFormat="1" ht="25.5" customHeight="1">
      <c r="A15" s="85" t="s">
        <v>39</v>
      </c>
      <c r="B15" s="404">
        <v>3276</v>
      </c>
      <c r="C15" s="404">
        <v>2198</v>
      </c>
      <c r="D15" s="404">
        <v>570</v>
      </c>
      <c r="E15" s="404">
        <v>273404</v>
      </c>
      <c r="F15" s="404">
        <v>0</v>
      </c>
      <c r="G15" s="404">
        <v>25</v>
      </c>
      <c r="H15" s="404">
        <v>93206</v>
      </c>
      <c r="I15" s="464">
        <f t="shared" si="0"/>
        <v>372679</v>
      </c>
      <c r="J15" s="637" t="s">
        <v>38</v>
      </c>
    </row>
    <row r="16" spans="1:10" s="6" customFormat="1" ht="30" customHeight="1">
      <c r="A16" s="112" t="s">
        <v>474</v>
      </c>
      <c r="B16" s="636">
        <f t="shared" ref="B16:I16" si="1">SUM(B7:B15)</f>
        <v>76734</v>
      </c>
      <c r="C16" s="636">
        <f t="shared" si="1"/>
        <v>52992</v>
      </c>
      <c r="D16" s="636">
        <f t="shared" si="1"/>
        <v>23042</v>
      </c>
      <c r="E16" s="636">
        <f t="shared" si="1"/>
        <v>1584118</v>
      </c>
      <c r="F16" s="636">
        <f t="shared" si="1"/>
        <v>6835</v>
      </c>
      <c r="G16" s="259">
        <f t="shared" si="1"/>
        <v>1572</v>
      </c>
      <c r="H16" s="259">
        <f t="shared" si="1"/>
        <v>160786</v>
      </c>
      <c r="I16" s="636">
        <f t="shared" si="1"/>
        <v>1906079</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Normal="100" zoomScaleSheetLayoutView="100" workbookViewId="0">
      <selection activeCell="B7" sqref="B7:H15"/>
    </sheetView>
  </sheetViews>
  <sheetFormatPr defaultColWidth="11.42578125" defaultRowHeight="24.95" customHeight="1"/>
  <cols>
    <col min="1" max="1" width="30.7109375" style="617" customWidth="1"/>
    <col min="2" max="3" width="11.140625" style="617" customWidth="1"/>
    <col min="4" max="4" width="10.28515625" style="617" customWidth="1"/>
    <col min="5" max="5" width="10.85546875" style="617" bestFit="1" customWidth="1"/>
    <col min="6" max="6" width="10.85546875" style="617" customWidth="1"/>
    <col min="7" max="8" width="10.28515625" style="617" customWidth="1"/>
    <col min="9" max="9" width="11.85546875" style="617" customWidth="1"/>
    <col min="10" max="10" width="30.7109375" style="617" customWidth="1"/>
    <col min="11" max="16384" width="11.42578125" style="617"/>
  </cols>
  <sheetData>
    <row r="1" spans="1:10" s="634" customFormat="1" ht="23.25">
      <c r="A1" s="1132" t="s">
        <v>1050</v>
      </c>
      <c r="B1" s="1132"/>
      <c r="C1" s="1132"/>
      <c r="D1" s="1132"/>
      <c r="E1" s="1132"/>
      <c r="F1" s="1132"/>
      <c r="G1" s="1132"/>
      <c r="H1" s="1132"/>
      <c r="I1" s="1132"/>
      <c r="J1" s="1132"/>
    </row>
    <row r="2" spans="1:10" s="634" customFormat="1" ht="20.25">
      <c r="A2" s="1127" t="s">
        <v>1175</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752" customFormat="1" ht="21" customHeight="1">
      <c r="A4" s="749" t="s">
        <v>325</v>
      </c>
      <c r="B4" s="750"/>
      <c r="C4" s="750"/>
      <c r="D4" s="750"/>
      <c r="E4" s="750"/>
      <c r="F4" s="750"/>
      <c r="G4" s="750"/>
      <c r="H4" s="750"/>
      <c r="I4" s="750"/>
      <c r="J4" s="751" t="s">
        <v>324</v>
      </c>
    </row>
    <row r="5" spans="1:10" s="632" customFormat="1" ht="48.75" customHeight="1">
      <c r="A5" s="1133" t="s">
        <v>373</v>
      </c>
      <c r="B5" s="447" t="s">
        <v>49</v>
      </c>
      <c r="C5" s="447" t="s">
        <v>50</v>
      </c>
      <c r="D5" s="447" t="s">
        <v>52</v>
      </c>
      <c r="E5" s="447" t="s">
        <v>54</v>
      </c>
      <c r="F5" s="447" t="s">
        <v>56</v>
      </c>
      <c r="G5" s="447" t="s">
        <v>562</v>
      </c>
      <c r="H5" s="447" t="s">
        <v>173</v>
      </c>
      <c r="I5" s="447" t="s">
        <v>474</v>
      </c>
      <c r="J5" s="1130" t="s">
        <v>1333</v>
      </c>
    </row>
    <row r="6" spans="1:10" s="631" customFormat="1" ht="42" customHeight="1">
      <c r="A6" s="1134"/>
      <c r="B6" s="448" t="s">
        <v>48</v>
      </c>
      <c r="C6" s="448" t="s">
        <v>260</v>
      </c>
      <c r="D6" s="448" t="s">
        <v>51</v>
      </c>
      <c r="E6" s="448" t="s">
        <v>53</v>
      </c>
      <c r="F6" s="448" t="s">
        <v>207</v>
      </c>
      <c r="G6" s="448" t="s">
        <v>563</v>
      </c>
      <c r="H6" s="448" t="s">
        <v>57</v>
      </c>
      <c r="I6" s="449" t="s">
        <v>475</v>
      </c>
      <c r="J6" s="1131"/>
    </row>
    <row r="7" spans="1:10" s="1" customFormat="1" ht="35.1" customHeight="1" thickBot="1">
      <c r="A7" s="45" t="s">
        <v>1154</v>
      </c>
      <c r="B7" s="627">
        <v>136</v>
      </c>
      <c r="C7" s="627">
        <v>1132</v>
      </c>
      <c r="D7" s="627">
        <v>1905</v>
      </c>
      <c r="E7" s="627">
        <v>30260</v>
      </c>
      <c r="F7" s="627">
        <v>328</v>
      </c>
      <c r="G7" s="627">
        <v>99</v>
      </c>
      <c r="H7" s="627">
        <v>0</v>
      </c>
      <c r="I7" s="252">
        <f t="shared" ref="I7:I15" si="0">SUM(B7:H7)</f>
        <v>33860</v>
      </c>
      <c r="J7" s="625" t="s">
        <v>23</v>
      </c>
    </row>
    <row r="8" spans="1:10" s="1" customFormat="1" ht="35.1" customHeight="1" thickBot="1">
      <c r="A8" s="40" t="s">
        <v>28</v>
      </c>
      <c r="B8" s="630">
        <v>24310</v>
      </c>
      <c r="C8" s="630">
        <v>14794</v>
      </c>
      <c r="D8" s="630">
        <v>6351</v>
      </c>
      <c r="E8" s="630">
        <v>88116</v>
      </c>
      <c r="F8" s="630">
        <v>1862</v>
      </c>
      <c r="G8" s="630">
        <v>755</v>
      </c>
      <c r="H8" s="630">
        <v>0</v>
      </c>
      <c r="I8" s="253">
        <f t="shared" si="0"/>
        <v>136188</v>
      </c>
      <c r="J8" s="628" t="s">
        <v>27</v>
      </c>
    </row>
    <row r="9" spans="1:10" s="1" customFormat="1" ht="35.1" customHeight="1" thickBot="1">
      <c r="A9" s="45" t="s">
        <v>30</v>
      </c>
      <c r="B9" s="627">
        <v>6119</v>
      </c>
      <c r="C9" s="627">
        <v>6663</v>
      </c>
      <c r="D9" s="627">
        <v>3577</v>
      </c>
      <c r="E9" s="627">
        <v>116755</v>
      </c>
      <c r="F9" s="627">
        <v>1133</v>
      </c>
      <c r="G9" s="627">
        <v>287</v>
      </c>
      <c r="H9" s="627">
        <v>0</v>
      </c>
      <c r="I9" s="252">
        <f t="shared" si="0"/>
        <v>134534</v>
      </c>
      <c r="J9" s="625" t="s">
        <v>29</v>
      </c>
    </row>
    <row r="10" spans="1:10" s="1" customFormat="1" ht="35.1" customHeight="1" thickBot="1">
      <c r="A10" s="40" t="s">
        <v>32</v>
      </c>
      <c r="B10" s="630">
        <v>17336</v>
      </c>
      <c r="C10" s="630">
        <v>3335</v>
      </c>
      <c r="D10" s="630">
        <v>965</v>
      </c>
      <c r="E10" s="630">
        <v>49824</v>
      </c>
      <c r="F10" s="630">
        <v>1571</v>
      </c>
      <c r="G10" s="630">
        <v>96</v>
      </c>
      <c r="H10" s="630">
        <v>149</v>
      </c>
      <c r="I10" s="253">
        <f t="shared" si="0"/>
        <v>73276</v>
      </c>
      <c r="J10" s="628" t="s">
        <v>31</v>
      </c>
    </row>
    <row r="11" spans="1:10" s="1" customFormat="1" ht="35.1" customHeight="1" thickBot="1">
      <c r="A11" s="45" t="s">
        <v>34</v>
      </c>
      <c r="B11" s="627">
        <v>5348</v>
      </c>
      <c r="C11" s="627">
        <v>2775</v>
      </c>
      <c r="D11" s="627">
        <v>497</v>
      </c>
      <c r="E11" s="627">
        <v>90268</v>
      </c>
      <c r="F11" s="627">
        <v>0</v>
      </c>
      <c r="G11" s="627">
        <v>0</v>
      </c>
      <c r="H11" s="627">
        <v>2846</v>
      </c>
      <c r="I11" s="252">
        <f t="shared" si="0"/>
        <v>101734</v>
      </c>
      <c r="J11" s="625" t="s">
        <v>33</v>
      </c>
    </row>
    <row r="12" spans="1:10" s="1" customFormat="1" ht="35.1" customHeight="1" thickBot="1">
      <c r="A12" s="40" t="s">
        <v>1155</v>
      </c>
      <c r="B12" s="630">
        <v>188</v>
      </c>
      <c r="C12" s="630">
        <v>0</v>
      </c>
      <c r="D12" s="630">
        <v>0</v>
      </c>
      <c r="E12" s="630">
        <v>21958</v>
      </c>
      <c r="F12" s="630">
        <v>0</v>
      </c>
      <c r="G12" s="630">
        <v>0</v>
      </c>
      <c r="H12" s="630">
        <v>99</v>
      </c>
      <c r="I12" s="253">
        <f t="shared" si="0"/>
        <v>22245</v>
      </c>
      <c r="J12" s="628" t="s">
        <v>35</v>
      </c>
    </row>
    <row r="13" spans="1:10" s="1" customFormat="1" ht="35.1" customHeight="1" thickBot="1">
      <c r="A13" s="45" t="s">
        <v>1157</v>
      </c>
      <c r="B13" s="627">
        <v>2321</v>
      </c>
      <c r="C13" s="627">
        <v>4588</v>
      </c>
      <c r="D13" s="627">
        <v>5151</v>
      </c>
      <c r="E13" s="627">
        <v>618438</v>
      </c>
      <c r="F13" s="627">
        <v>0</v>
      </c>
      <c r="G13" s="627">
        <v>0</v>
      </c>
      <c r="H13" s="627">
        <v>67</v>
      </c>
      <c r="I13" s="252">
        <f t="shared" si="0"/>
        <v>630565</v>
      </c>
      <c r="J13" s="625" t="s">
        <v>36</v>
      </c>
    </row>
    <row r="14" spans="1:10" s="1" customFormat="1" ht="35.1" customHeight="1" thickBot="1">
      <c r="A14" s="40" t="s">
        <v>1156</v>
      </c>
      <c r="B14" s="630">
        <v>854</v>
      </c>
      <c r="C14" s="630">
        <v>3025</v>
      </c>
      <c r="D14" s="630">
        <v>1902</v>
      </c>
      <c r="E14" s="630">
        <v>191260</v>
      </c>
      <c r="F14" s="630">
        <v>54</v>
      </c>
      <c r="G14" s="630">
        <v>34</v>
      </c>
      <c r="H14" s="630">
        <v>57564</v>
      </c>
      <c r="I14" s="253">
        <f t="shared" si="0"/>
        <v>254693</v>
      </c>
      <c r="J14" s="628" t="s">
        <v>37</v>
      </c>
    </row>
    <row r="15" spans="1:10" s="1" customFormat="1" ht="35.1" customHeight="1">
      <c r="A15" s="85" t="s">
        <v>39</v>
      </c>
      <c r="B15" s="639">
        <v>3179</v>
      </c>
      <c r="C15" s="639">
        <v>1614</v>
      </c>
      <c r="D15" s="639">
        <v>570</v>
      </c>
      <c r="E15" s="639">
        <v>247112</v>
      </c>
      <c r="F15" s="639">
        <v>0</v>
      </c>
      <c r="G15" s="639">
        <v>25</v>
      </c>
      <c r="H15" s="639">
        <v>3688</v>
      </c>
      <c r="I15" s="464">
        <f t="shared" si="0"/>
        <v>256188</v>
      </c>
      <c r="J15" s="637" t="s">
        <v>38</v>
      </c>
    </row>
    <row r="16" spans="1:10" s="6" customFormat="1" ht="30" customHeight="1">
      <c r="A16" s="112" t="s">
        <v>474</v>
      </c>
      <c r="B16" s="636">
        <f t="shared" ref="B16:I16" si="1">SUM(B7:B15)</f>
        <v>59791</v>
      </c>
      <c r="C16" s="636">
        <f t="shared" si="1"/>
        <v>37926</v>
      </c>
      <c r="D16" s="636">
        <f t="shared" si="1"/>
        <v>20918</v>
      </c>
      <c r="E16" s="636">
        <f t="shared" si="1"/>
        <v>1453991</v>
      </c>
      <c r="F16" s="636">
        <f t="shared" si="1"/>
        <v>4948</v>
      </c>
      <c r="G16" s="259">
        <f t="shared" si="1"/>
        <v>1296</v>
      </c>
      <c r="H16" s="259">
        <f t="shared" si="1"/>
        <v>64413</v>
      </c>
      <c r="I16" s="636">
        <f t="shared" si="1"/>
        <v>1643283</v>
      </c>
      <c r="J16" s="635" t="s">
        <v>475</v>
      </c>
    </row>
    <row r="17" spans="1:10" ht="18" customHeight="1">
      <c r="A17" s="619" t="s">
        <v>71</v>
      </c>
      <c r="I17" s="619"/>
      <c r="J17" s="617" t="s">
        <v>395</v>
      </c>
    </row>
    <row r="23" spans="1:10" ht="24.95" customHeight="1">
      <c r="B23" s="618"/>
      <c r="C23" s="618"/>
      <c r="D23" s="618"/>
      <c r="E23" s="618"/>
      <c r="F23" s="618"/>
      <c r="G23" s="618"/>
      <c r="H23" s="618"/>
      <c r="I23" s="618"/>
    </row>
    <row r="24" spans="1:10" ht="24.95" customHeight="1">
      <c r="B24" s="618"/>
      <c r="C24" s="618"/>
      <c r="D24" s="618"/>
      <c r="E24" s="618"/>
      <c r="F24" s="618"/>
      <c r="G24" s="618"/>
      <c r="H24" s="618"/>
      <c r="I24" s="618"/>
    </row>
    <row r="25" spans="1:10" ht="24.95" customHeight="1">
      <c r="B25" s="618"/>
      <c r="C25" s="618"/>
      <c r="D25" s="618"/>
      <c r="E25" s="618"/>
      <c r="F25" s="618"/>
      <c r="G25" s="618"/>
      <c r="H25" s="618"/>
      <c r="I25" s="618"/>
    </row>
    <row r="26" spans="1:10"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10" zoomScaleNormal="100" zoomScaleSheetLayoutView="100" workbookViewId="0">
      <selection activeCell="B7" sqref="B7:H14"/>
    </sheetView>
  </sheetViews>
  <sheetFormatPr defaultColWidth="11.42578125" defaultRowHeight="24.95" customHeight="1"/>
  <cols>
    <col min="1" max="1" width="30.7109375" style="617" customWidth="1"/>
    <col min="2" max="3" width="11.140625" style="617" customWidth="1"/>
    <col min="4" max="5" width="10.28515625" style="617" customWidth="1"/>
    <col min="6" max="6" width="10.85546875" style="617" customWidth="1"/>
    <col min="7" max="8" width="10.28515625" style="617" customWidth="1"/>
    <col min="9" max="9" width="11.85546875" style="617" customWidth="1"/>
    <col min="10" max="10" width="30.7109375" style="617" customWidth="1"/>
    <col min="11" max="16384" width="11.42578125" style="617"/>
  </cols>
  <sheetData>
    <row r="1" spans="1:10" s="634" customFormat="1" ht="23.25">
      <c r="A1" s="1132" t="s">
        <v>1051</v>
      </c>
      <c r="B1" s="1132"/>
      <c r="C1" s="1132"/>
      <c r="D1" s="1132"/>
      <c r="E1" s="1132"/>
      <c r="F1" s="1132"/>
      <c r="G1" s="1132"/>
      <c r="H1" s="1132"/>
      <c r="I1" s="1132"/>
      <c r="J1" s="1132"/>
    </row>
    <row r="2" spans="1:10" s="634" customFormat="1" ht="20.25">
      <c r="A2" s="1127" t="s">
        <v>1176</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752" customFormat="1" ht="21" customHeight="1">
      <c r="A4" s="749" t="s">
        <v>344</v>
      </c>
      <c r="B4" s="750"/>
      <c r="C4" s="750"/>
      <c r="D4" s="750"/>
      <c r="E4" s="750"/>
      <c r="F4" s="750"/>
      <c r="G4" s="750"/>
      <c r="H4" s="750"/>
      <c r="I4" s="750"/>
      <c r="J4" s="751" t="s">
        <v>345</v>
      </c>
    </row>
    <row r="5" spans="1:10" s="632" customFormat="1" ht="48.75" customHeight="1">
      <c r="A5" s="1133" t="s">
        <v>648</v>
      </c>
      <c r="B5" s="447" t="s">
        <v>49</v>
      </c>
      <c r="C5" s="447" t="s">
        <v>50</v>
      </c>
      <c r="D5" s="447" t="s">
        <v>52</v>
      </c>
      <c r="E5" s="447" t="s">
        <v>54</v>
      </c>
      <c r="F5" s="447" t="s">
        <v>56</v>
      </c>
      <c r="G5" s="447" t="s">
        <v>562</v>
      </c>
      <c r="H5" s="447" t="s">
        <v>173</v>
      </c>
      <c r="I5" s="447" t="s">
        <v>474</v>
      </c>
      <c r="J5" s="1130" t="s">
        <v>647</v>
      </c>
    </row>
    <row r="6" spans="1:10" s="631" customFormat="1" ht="42" customHeight="1">
      <c r="A6" s="1134"/>
      <c r="B6" s="448" t="s">
        <v>48</v>
      </c>
      <c r="C6" s="448" t="s">
        <v>260</v>
      </c>
      <c r="D6" s="448" t="s">
        <v>51</v>
      </c>
      <c r="E6" s="448" t="s">
        <v>53</v>
      </c>
      <c r="F6" s="448" t="s">
        <v>207</v>
      </c>
      <c r="G6" s="448" t="s">
        <v>563</v>
      </c>
      <c r="H6" s="448" t="s">
        <v>57</v>
      </c>
      <c r="I6" s="449" t="s">
        <v>475</v>
      </c>
      <c r="J6" s="1131"/>
    </row>
    <row r="7" spans="1:10" s="1" customFormat="1" ht="35.1" customHeight="1" thickBot="1">
      <c r="A7" s="45" t="s">
        <v>1154</v>
      </c>
      <c r="B7" s="627">
        <v>0</v>
      </c>
      <c r="C7" s="627">
        <v>84</v>
      </c>
      <c r="D7" s="627">
        <v>41</v>
      </c>
      <c r="E7" s="627">
        <v>3370</v>
      </c>
      <c r="F7" s="627">
        <v>166</v>
      </c>
      <c r="G7" s="627">
        <v>0</v>
      </c>
      <c r="H7" s="627">
        <v>0</v>
      </c>
      <c r="I7" s="252">
        <f t="shared" ref="I7:I14" si="0">SUM(B7:H7)</f>
        <v>3661</v>
      </c>
      <c r="J7" s="625" t="s">
        <v>23</v>
      </c>
    </row>
    <row r="8" spans="1:10" s="1" customFormat="1" ht="35.1" customHeight="1" thickBot="1">
      <c r="A8" s="40" t="s">
        <v>28</v>
      </c>
      <c r="B8" s="630">
        <v>12341</v>
      </c>
      <c r="C8" s="630">
        <v>8594</v>
      </c>
      <c r="D8" s="630">
        <v>1216</v>
      </c>
      <c r="E8" s="630">
        <v>26748</v>
      </c>
      <c r="F8" s="630">
        <v>977</v>
      </c>
      <c r="G8" s="630">
        <v>81</v>
      </c>
      <c r="H8" s="630">
        <v>138</v>
      </c>
      <c r="I8" s="253">
        <f t="shared" si="0"/>
        <v>50095</v>
      </c>
      <c r="J8" s="628" t="s">
        <v>27</v>
      </c>
    </row>
    <row r="9" spans="1:10" s="1" customFormat="1" ht="35.1" customHeight="1" thickBot="1">
      <c r="A9" s="45" t="s">
        <v>30</v>
      </c>
      <c r="B9" s="627">
        <v>1426</v>
      </c>
      <c r="C9" s="627">
        <v>2283</v>
      </c>
      <c r="D9" s="627">
        <v>207</v>
      </c>
      <c r="E9" s="627">
        <v>9108</v>
      </c>
      <c r="F9" s="627">
        <v>170</v>
      </c>
      <c r="G9" s="627">
        <v>0</v>
      </c>
      <c r="H9" s="627">
        <v>579</v>
      </c>
      <c r="I9" s="252">
        <f t="shared" si="0"/>
        <v>13773</v>
      </c>
      <c r="J9" s="625" t="s">
        <v>29</v>
      </c>
    </row>
    <row r="10" spans="1:10" s="1" customFormat="1" ht="35.1" customHeight="1" thickBot="1">
      <c r="A10" s="40" t="s">
        <v>32</v>
      </c>
      <c r="B10" s="630">
        <v>2111</v>
      </c>
      <c r="C10" s="630">
        <v>3439</v>
      </c>
      <c r="D10" s="630">
        <v>619</v>
      </c>
      <c r="E10" s="630">
        <v>19035</v>
      </c>
      <c r="F10" s="630">
        <v>574</v>
      </c>
      <c r="G10" s="630">
        <v>195</v>
      </c>
      <c r="H10" s="630">
        <v>0</v>
      </c>
      <c r="I10" s="253">
        <f t="shared" si="0"/>
        <v>25973</v>
      </c>
      <c r="J10" s="628" t="s">
        <v>31</v>
      </c>
    </row>
    <row r="11" spans="1:10" s="1" customFormat="1" ht="35.1" customHeight="1" thickBot="1">
      <c r="A11" s="45" t="s">
        <v>34</v>
      </c>
      <c r="B11" s="627">
        <v>968</v>
      </c>
      <c r="C11" s="627">
        <v>82</v>
      </c>
      <c r="D11" s="627">
        <v>41</v>
      </c>
      <c r="E11" s="627">
        <v>45353</v>
      </c>
      <c r="F11" s="627">
        <v>0</v>
      </c>
      <c r="G11" s="627">
        <v>0</v>
      </c>
      <c r="H11" s="627">
        <v>5793</v>
      </c>
      <c r="I11" s="252">
        <f t="shared" si="0"/>
        <v>52237</v>
      </c>
      <c r="J11" s="625" t="s">
        <v>33</v>
      </c>
    </row>
    <row r="12" spans="1:10" s="1" customFormat="1" ht="35.1" customHeight="1" thickBot="1">
      <c r="A12" s="757" t="s">
        <v>1157</v>
      </c>
      <c r="B12" s="650">
        <v>0</v>
      </c>
      <c r="C12" s="650">
        <v>0</v>
      </c>
      <c r="D12" s="650">
        <v>0</v>
      </c>
      <c r="E12" s="650">
        <v>221</v>
      </c>
      <c r="F12" s="650">
        <v>0</v>
      </c>
      <c r="G12" s="650">
        <v>0</v>
      </c>
      <c r="H12" s="650">
        <v>17</v>
      </c>
      <c r="I12" s="474">
        <f t="shared" si="0"/>
        <v>238</v>
      </c>
      <c r="J12" s="649" t="s">
        <v>36</v>
      </c>
    </row>
    <row r="13" spans="1:10" s="1" customFormat="1" ht="35.1" customHeight="1" thickBot="1">
      <c r="A13" s="103" t="s">
        <v>1156</v>
      </c>
      <c r="B13" s="648">
        <v>0</v>
      </c>
      <c r="C13" s="648">
        <v>0</v>
      </c>
      <c r="D13" s="648">
        <v>0</v>
      </c>
      <c r="E13" s="648">
        <v>0</v>
      </c>
      <c r="F13" s="648">
        <v>0</v>
      </c>
      <c r="G13" s="648">
        <v>0</v>
      </c>
      <c r="H13" s="648">
        <v>328</v>
      </c>
      <c r="I13" s="475">
        <f t="shared" si="0"/>
        <v>328</v>
      </c>
      <c r="J13" s="647" t="s">
        <v>37</v>
      </c>
    </row>
    <row r="14" spans="1:10" s="6" customFormat="1" ht="30" customHeight="1">
      <c r="A14" s="49" t="s">
        <v>39</v>
      </c>
      <c r="B14" s="624">
        <v>97</v>
      </c>
      <c r="C14" s="624">
        <v>584</v>
      </c>
      <c r="D14" s="624">
        <v>0</v>
      </c>
      <c r="E14" s="624">
        <v>26292</v>
      </c>
      <c r="F14" s="624">
        <v>0</v>
      </c>
      <c r="G14" s="624">
        <v>0</v>
      </c>
      <c r="H14" s="624">
        <v>89518</v>
      </c>
      <c r="I14" s="421">
        <f t="shared" si="0"/>
        <v>116491</v>
      </c>
      <c r="J14" s="622" t="s">
        <v>38</v>
      </c>
    </row>
    <row r="15" spans="1:10" ht="25.5" customHeight="1">
      <c r="A15" s="101" t="s">
        <v>474</v>
      </c>
      <c r="B15" s="621">
        <f t="shared" ref="B15:I15" si="1">SUM(B7:B14)</f>
        <v>16943</v>
      </c>
      <c r="C15" s="621">
        <f t="shared" si="1"/>
        <v>15066</v>
      </c>
      <c r="D15" s="621">
        <f t="shared" si="1"/>
        <v>2124</v>
      </c>
      <c r="E15" s="621">
        <f t="shared" si="1"/>
        <v>130127</v>
      </c>
      <c r="F15" s="621">
        <f t="shared" si="1"/>
        <v>1887</v>
      </c>
      <c r="G15" s="453">
        <f t="shared" si="1"/>
        <v>276</v>
      </c>
      <c r="H15" s="453">
        <f t="shared" si="1"/>
        <v>96373</v>
      </c>
      <c r="I15" s="621">
        <f t="shared" si="1"/>
        <v>262796</v>
      </c>
      <c r="J15" s="620" t="s">
        <v>475</v>
      </c>
    </row>
    <row r="16" spans="1:10" ht="12.75">
      <c r="A16" s="619" t="s">
        <v>454</v>
      </c>
      <c r="I16" s="619"/>
      <c r="J16" s="617" t="s">
        <v>395</v>
      </c>
    </row>
    <row r="17" spans="1:9" ht="24.95" customHeight="1">
      <c r="A17" s="619"/>
      <c r="I17" s="619"/>
    </row>
    <row r="23" spans="1:9" ht="24.95" customHeight="1">
      <c r="B23" s="618"/>
      <c r="C23" s="618"/>
      <c r="D23" s="618"/>
      <c r="E23" s="618"/>
      <c r="F23" s="618"/>
      <c r="G23" s="618"/>
      <c r="H23" s="618"/>
      <c r="I23" s="618"/>
    </row>
    <row r="24" spans="1:9" ht="24.95" customHeight="1">
      <c r="B24" s="618"/>
      <c r="C24" s="618"/>
      <c r="D24" s="618"/>
      <c r="E24" s="618"/>
      <c r="F24" s="618"/>
      <c r="G24" s="618"/>
      <c r="H24" s="618"/>
      <c r="I24" s="618"/>
    </row>
    <row r="25" spans="1:9" ht="24.95" customHeight="1">
      <c r="B25" s="618"/>
      <c r="C25" s="618"/>
      <c r="D25" s="618"/>
      <c r="E25" s="618"/>
      <c r="F25" s="618"/>
      <c r="G25" s="618"/>
      <c r="H25" s="618"/>
      <c r="I25" s="618"/>
    </row>
    <row r="26" spans="1:9" ht="24.95" customHeight="1">
      <c r="B26" s="618"/>
      <c r="C26" s="618"/>
      <c r="D26" s="618"/>
      <c r="E26" s="618"/>
      <c r="F26" s="618"/>
      <c r="G26" s="618"/>
      <c r="H26" s="618"/>
      <c r="I26" s="618"/>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topLeftCell="A16" zoomScaleNormal="100" zoomScaleSheetLayoutView="100" workbookViewId="0">
      <selection activeCell="B7" sqref="B7:H27"/>
    </sheetView>
  </sheetViews>
  <sheetFormatPr defaultColWidth="11.42578125" defaultRowHeight="24.95" customHeight="1"/>
  <cols>
    <col min="1" max="1" width="38.42578125" style="617" customWidth="1"/>
    <col min="2" max="9" width="11.7109375" style="617" customWidth="1"/>
    <col min="10" max="10" width="41.42578125" style="617" customWidth="1"/>
    <col min="11" max="16384" width="11.42578125" style="617"/>
  </cols>
  <sheetData>
    <row r="1" spans="1:10" s="634" customFormat="1" ht="23.25">
      <c r="A1" s="1132" t="s">
        <v>1052</v>
      </c>
      <c r="B1" s="1132"/>
      <c r="C1" s="1132"/>
      <c r="D1" s="1132"/>
      <c r="E1" s="1132"/>
      <c r="F1" s="1132"/>
      <c r="G1" s="1132"/>
      <c r="H1" s="1132"/>
      <c r="I1" s="1132"/>
      <c r="J1" s="1132"/>
    </row>
    <row r="2" spans="1:10" s="634" customFormat="1" ht="20.25">
      <c r="A2" s="1127" t="s">
        <v>1177</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752" customFormat="1" ht="21" customHeight="1">
      <c r="A4" s="749" t="s">
        <v>342</v>
      </c>
      <c r="B4" s="750"/>
      <c r="C4" s="750"/>
      <c r="D4" s="750"/>
      <c r="E4" s="750"/>
      <c r="F4" s="750"/>
      <c r="G4" s="750"/>
      <c r="H4" s="750"/>
      <c r="I4" s="750"/>
      <c r="J4" s="751" t="s">
        <v>343</v>
      </c>
    </row>
    <row r="5" spans="1:10" s="632" customFormat="1" ht="31.5">
      <c r="A5" s="1133" t="s">
        <v>470</v>
      </c>
      <c r="B5" s="447" t="s">
        <v>49</v>
      </c>
      <c r="C5" s="447" t="s">
        <v>50</v>
      </c>
      <c r="D5" s="447" t="s">
        <v>52</v>
      </c>
      <c r="E5" s="447" t="s">
        <v>54</v>
      </c>
      <c r="F5" s="447" t="s">
        <v>56</v>
      </c>
      <c r="G5" s="447" t="s">
        <v>562</v>
      </c>
      <c r="H5" s="447" t="s">
        <v>173</v>
      </c>
      <c r="I5" s="447" t="s">
        <v>474</v>
      </c>
      <c r="J5" s="1130" t="s">
        <v>1552</v>
      </c>
    </row>
    <row r="6" spans="1:10" s="631" customFormat="1" ht="38.25">
      <c r="A6" s="1134"/>
      <c r="B6" s="448" t="s">
        <v>48</v>
      </c>
      <c r="C6" s="448" t="s">
        <v>260</v>
      </c>
      <c r="D6" s="448" t="s">
        <v>51</v>
      </c>
      <c r="E6" s="448" t="s">
        <v>53</v>
      </c>
      <c r="F6" s="448" t="s">
        <v>55</v>
      </c>
      <c r="G6" s="448" t="s">
        <v>563</v>
      </c>
      <c r="H6" s="448" t="s">
        <v>57</v>
      </c>
      <c r="I6" s="449" t="s">
        <v>475</v>
      </c>
      <c r="J6" s="1131"/>
    </row>
    <row r="7" spans="1:10" s="1" customFormat="1" ht="15.75" thickBot="1">
      <c r="A7" s="45" t="s">
        <v>524</v>
      </c>
      <c r="B7" s="627">
        <v>0</v>
      </c>
      <c r="C7" s="627">
        <v>0</v>
      </c>
      <c r="D7" s="627">
        <v>0</v>
      </c>
      <c r="E7" s="627">
        <v>26686</v>
      </c>
      <c r="F7" s="627">
        <v>0</v>
      </c>
      <c r="G7" s="627">
        <v>0</v>
      </c>
      <c r="H7" s="627">
        <v>0</v>
      </c>
      <c r="I7" s="252">
        <f t="shared" ref="I7:I27" si="0">SUM(B7:H7)</f>
        <v>26686</v>
      </c>
      <c r="J7" s="625" t="s">
        <v>544</v>
      </c>
    </row>
    <row r="8" spans="1:10" s="1" customFormat="1" ht="15.75" thickBot="1">
      <c r="A8" s="40" t="s">
        <v>525</v>
      </c>
      <c r="B8" s="630">
        <v>0</v>
      </c>
      <c r="C8" s="630">
        <v>15099</v>
      </c>
      <c r="D8" s="630">
        <v>8227</v>
      </c>
      <c r="E8" s="630">
        <v>4481</v>
      </c>
      <c r="F8" s="630">
        <v>0</v>
      </c>
      <c r="G8" s="630">
        <v>0</v>
      </c>
      <c r="H8" s="630">
        <v>0</v>
      </c>
      <c r="I8" s="253">
        <f t="shared" si="0"/>
        <v>27807</v>
      </c>
      <c r="J8" s="628" t="s">
        <v>545</v>
      </c>
    </row>
    <row r="9" spans="1:10" s="1" customFormat="1" ht="15.75" thickBot="1">
      <c r="A9" s="45" t="s">
        <v>526</v>
      </c>
      <c r="B9" s="627">
        <v>0</v>
      </c>
      <c r="C9" s="627">
        <v>0</v>
      </c>
      <c r="D9" s="627">
        <v>5819</v>
      </c>
      <c r="E9" s="627">
        <v>98577</v>
      </c>
      <c r="F9" s="627">
        <v>0</v>
      </c>
      <c r="G9" s="627">
        <v>0</v>
      </c>
      <c r="H9" s="627">
        <v>0</v>
      </c>
      <c r="I9" s="252">
        <f t="shared" si="0"/>
        <v>104396</v>
      </c>
      <c r="J9" s="625" t="s">
        <v>428</v>
      </c>
    </row>
    <row r="10" spans="1:10" s="1" customFormat="1" ht="26.25" thickBot="1">
      <c r="A10" s="40" t="s">
        <v>527</v>
      </c>
      <c r="B10" s="630">
        <v>0</v>
      </c>
      <c r="C10" s="630">
        <v>3581</v>
      </c>
      <c r="D10" s="630">
        <v>2045</v>
      </c>
      <c r="E10" s="630">
        <v>5429</v>
      </c>
      <c r="F10" s="630">
        <v>0</v>
      </c>
      <c r="G10" s="630">
        <v>0</v>
      </c>
      <c r="H10" s="630">
        <v>0</v>
      </c>
      <c r="I10" s="253">
        <f t="shared" si="0"/>
        <v>11055</v>
      </c>
      <c r="J10" s="628" t="s">
        <v>546</v>
      </c>
    </row>
    <row r="11" spans="1:10" s="1" customFormat="1" ht="30.75" thickBot="1">
      <c r="A11" s="45" t="s">
        <v>528</v>
      </c>
      <c r="B11" s="627">
        <v>0</v>
      </c>
      <c r="C11" s="627">
        <v>360</v>
      </c>
      <c r="D11" s="627">
        <v>0</v>
      </c>
      <c r="E11" s="627">
        <v>592</v>
      </c>
      <c r="F11" s="627">
        <v>0</v>
      </c>
      <c r="G11" s="627">
        <v>0</v>
      </c>
      <c r="H11" s="627">
        <v>0</v>
      </c>
      <c r="I11" s="252">
        <f t="shared" si="0"/>
        <v>952</v>
      </c>
      <c r="J11" s="625" t="s">
        <v>547</v>
      </c>
    </row>
    <row r="12" spans="1:10" s="1" customFormat="1" ht="15.75" thickBot="1">
      <c r="A12" s="40" t="s">
        <v>529</v>
      </c>
      <c r="B12" s="630">
        <v>0</v>
      </c>
      <c r="C12" s="630">
        <v>0</v>
      </c>
      <c r="D12" s="630">
        <v>0</v>
      </c>
      <c r="E12" s="630">
        <v>666480</v>
      </c>
      <c r="F12" s="630">
        <v>0</v>
      </c>
      <c r="G12" s="630">
        <v>0</v>
      </c>
      <c r="H12" s="630">
        <v>0</v>
      </c>
      <c r="I12" s="253">
        <f t="shared" si="0"/>
        <v>666480</v>
      </c>
      <c r="J12" s="628" t="s">
        <v>429</v>
      </c>
    </row>
    <row r="13" spans="1:10" s="1" customFormat="1" ht="30.75" thickBot="1">
      <c r="A13" s="45" t="s">
        <v>530</v>
      </c>
      <c r="B13" s="627">
        <v>0</v>
      </c>
      <c r="C13" s="627">
        <v>0</v>
      </c>
      <c r="D13" s="627">
        <v>1196</v>
      </c>
      <c r="E13" s="627">
        <v>242849</v>
      </c>
      <c r="F13" s="627">
        <v>0</v>
      </c>
      <c r="G13" s="627">
        <v>0</v>
      </c>
      <c r="H13" s="627">
        <v>0</v>
      </c>
      <c r="I13" s="252">
        <f t="shared" si="0"/>
        <v>244045</v>
      </c>
      <c r="J13" s="625" t="s">
        <v>548</v>
      </c>
    </row>
    <row r="14" spans="1:10" s="1" customFormat="1" ht="15.75" thickBot="1">
      <c r="A14" s="40" t="s">
        <v>531</v>
      </c>
      <c r="B14" s="630">
        <v>0</v>
      </c>
      <c r="C14" s="630">
        <v>4348</v>
      </c>
      <c r="D14" s="630">
        <v>834</v>
      </c>
      <c r="E14" s="630">
        <v>128290</v>
      </c>
      <c r="F14" s="630">
        <v>0</v>
      </c>
      <c r="G14" s="630">
        <v>0</v>
      </c>
      <c r="H14" s="630">
        <v>0</v>
      </c>
      <c r="I14" s="253">
        <f t="shared" si="0"/>
        <v>133472</v>
      </c>
      <c r="J14" s="628" t="s">
        <v>549</v>
      </c>
    </row>
    <row r="15" spans="1:10" s="1" customFormat="1" ht="15.75" thickBot="1">
      <c r="A15" s="45" t="s">
        <v>532</v>
      </c>
      <c r="B15" s="627">
        <v>0</v>
      </c>
      <c r="C15" s="627">
        <v>227</v>
      </c>
      <c r="D15" s="627">
        <v>0</v>
      </c>
      <c r="E15" s="627">
        <v>73021</v>
      </c>
      <c r="F15" s="627">
        <v>0</v>
      </c>
      <c r="G15" s="627">
        <v>0</v>
      </c>
      <c r="H15" s="627">
        <v>0</v>
      </c>
      <c r="I15" s="252">
        <f t="shared" si="0"/>
        <v>73248</v>
      </c>
      <c r="J15" s="625" t="s">
        <v>550</v>
      </c>
    </row>
    <row r="16" spans="1:10" s="1" customFormat="1" ht="15.75" thickBot="1">
      <c r="A16" s="40" t="s">
        <v>533</v>
      </c>
      <c r="B16" s="630">
        <v>1137</v>
      </c>
      <c r="C16" s="630">
        <v>2020</v>
      </c>
      <c r="D16" s="630">
        <v>1320</v>
      </c>
      <c r="E16" s="630">
        <v>12987</v>
      </c>
      <c r="F16" s="630">
        <v>0</v>
      </c>
      <c r="G16" s="630">
        <v>0</v>
      </c>
      <c r="H16" s="630">
        <v>0</v>
      </c>
      <c r="I16" s="253">
        <f t="shared" si="0"/>
        <v>17464</v>
      </c>
      <c r="J16" s="628" t="s">
        <v>551</v>
      </c>
    </row>
    <row r="17" spans="1:10" s="1" customFormat="1" ht="15.75" thickBot="1">
      <c r="A17" s="45" t="s">
        <v>534</v>
      </c>
      <c r="B17" s="627">
        <v>291</v>
      </c>
      <c r="C17" s="627">
        <v>196</v>
      </c>
      <c r="D17" s="627">
        <v>3185</v>
      </c>
      <c r="E17" s="627">
        <v>13777</v>
      </c>
      <c r="F17" s="627">
        <v>0</v>
      </c>
      <c r="G17" s="627">
        <v>0</v>
      </c>
      <c r="H17" s="627">
        <v>0</v>
      </c>
      <c r="I17" s="252">
        <f t="shared" si="0"/>
        <v>17449</v>
      </c>
      <c r="J17" s="625" t="s">
        <v>552</v>
      </c>
    </row>
    <row r="18" spans="1:10" s="1" customFormat="1" ht="15.75" thickBot="1">
      <c r="A18" s="40" t="s">
        <v>535</v>
      </c>
      <c r="B18" s="630">
        <v>0</v>
      </c>
      <c r="C18" s="630">
        <v>237</v>
      </c>
      <c r="D18" s="630">
        <v>250</v>
      </c>
      <c r="E18" s="630">
        <v>14677</v>
      </c>
      <c r="F18" s="630">
        <v>0</v>
      </c>
      <c r="G18" s="630">
        <v>0</v>
      </c>
      <c r="H18" s="630">
        <v>0</v>
      </c>
      <c r="I18" s="253">
        <f t="shared" si="0"/>
        <v>15164</v>
      </c>
      <c r="J18" s="628" t="s">
        <v>553</v>
      </c>
    </row>
    <row r="19" spans="1:10" s="1" customFormat="1" ht="26.25" thickBot="1">
      <c r="A19" s="45" t="s">
        <v>536</v>
      </c>
      <c r="B19" s="627">
        <v>0</v>
      </c>
      <c r="C19" s="627">
        <v>278</v>
      </c>
      <c r="D19" s="627">
        <v>166</v>
      </c>
      <c r="E19" s="627">
        <v>47948</v>
      </c>
      <c r="F19" s="627">
        <v>0</v>
      </c>
      <c r="G19" s="627">
        <v>0</v>
      </c>
      <c r="H19" s="627">
        <v>0</v>
      </c>
      <c r="I19" s="252">
        <f t="shared" si="0"/>
        <v>48392</v>
      </c>
      <c r="J19" s="625" t="s">
        <v>554</v>
      </c>
    </row>
    <row r="20" spans="1:10" s="1" customFormat="1" ht="15.75" thickBot="1">
      <c r="A20" s="40" t="s">
        <v>537</v>
      </c>
      <c r="B20" s="630">
        <v>117</v>
      </c>
      <c r="C20" s="630">
        <v>1173</v>
      </c>
      <c r="D20" s="630">
        <v>0</v>
      </c>
      <c r="E20" s="630">
        <v>176237</v>
      </c>
      <c r="F20" s="630">
        <v>0</v>
      </c>
      <c r="G20" s="630">
        <v>0</v>
      </c>
      <c r="H20" s="630">
        <v>0</v>
      </c>
      <c r="I20" s="253">
        <f t="shared" si="0"/>
        <v>177527</v>
      </c>
      <c r="J20" s="628" t="s">
        <v>555</v>
      </c>
    </row>
    <row r="21" spans="1:10" s="1" customFormat="1" ht="30.75" thickBot="1">
      <c r="A21" s="45" t="s">
        <v>538</v>
      </c>
      <c r="B21" s="627">
        <v>47866</v>
      </c>
      <c r="C21" s="627">
        <v>0</v>
      </c>
      <c r="D21" s="627">
        <v>0</v>
      </c>
      <c r="E21" s="627">
        <v>0</v>
      </c>
      <c r="F21" s="627">
        <v>0</v>
      </c>
      <c r="G21" s="627">
        <v>0</v>
      </c>
      <c r="H21" s="627">
        <v>0</v>
      </c>
      <c r="I21" s="252">
        <f t="shared" si="0"/>
        <v>47866</v>
      </c>
      <c r="J21" s="625" t="s">
        <v>556</v>
      </c>
    </row>
    <row r="22" spans="1:10" s="1" customFormat="1" ht="15.75" thickBot="1">
      <c r="A22" s="40" t="s">
        <v>47</v>
      </c>
      <c r="B22" s="630">
        <v>15378</v>
      </c>
      <c r="C22" s="630">
        <v>0</v>
      </c>
      <c r="D22" s="630">
        <v>0</v>
      </c>
      <c r="E22" s="630">
        <v>28748</v>
      </c>
      <c r="F22" s="630">
        <v>0</v>
      </c>
      <c r="G22" s="630">
        <v>0</v>
      </c>
      <c r="H22" s="630">
        <v>0</v>
      </c>
      <c r="I22" s="253">
        <f t="shared" si="0"/>
        <v>44126</v>
      </c>
      <c r="J22" s="628" t="s">
        <v>430</v>
      </c>
    </row>
    <row r="23" spans="1:10" s="1" customFormat="1" ht="30.75" thickBot="1">
      <c r="A23" s="45" t="s">
        <v>539</v>
      </c>
      <c r="B23" s="627">
        <v>7497</v>
      </c>
      <c r="C23" s="627">
        <v>25473</v>
      </c>
      <c r="D23" s="627">
        <v>0</v>
      </c>
      <c r="E23" s="627">
        <v>33415</v>
      </c>
      <c r="F23" s="627">
        <v>0</v>
      </c>
      <c r="G23" s="627">
        <v>1572</v>
      </c>
      <c r="H23" s="627">
        <v>0</v>
      </c>
      <c r="I23" s="252">
        <f t="shared" si="0"/>
        <v>67957</v>
      </c>
      <c r="J23" s="625" t="s">
        <v>557</v>
      </c>
    </row>
    <row r="24" spans="1:10" s="1" customFormat="1" ht="15.75" thickBot="1">
      <c r="A24" s="40" t="s">
        <v>540</v>
      </c>
      <c r="B24" s="630">
        <v>2303</v>
      </c>
      <c r="C24" s="630">
        <v>0</v>
      </c>
      <c r="D24" s="630">
        <v>0</v>
      </c>
      <c r="E24" s="630">
        <v>1518</v>
      </c>
      <c r="F24" s="630">
        <v>0</v>
      </c>
      <c r="G24" s="630">
        <v>0</v>
      </c>
      <c r="H24" s="630">
        <v>0</v>
      </c>
      <c r="I24" s="253">
        <f t="shared" si="0"/>
        <v>3821</v>
      </c>
      <c r="J24" s="628" t="s">
        <v>558</v>
      </c>
    </row>
    <row r="25" spans="1:10" s="1" customFormat="1" ht="15.75" thickBot="1">
      <c r="A25" s="45" t="s">
        <v>541</v>
      </c>
      <c r="B25" s="627">
        <v>2145</v>
      </c>
      <c r="C25" s="627">
        <v>0</v>
      </c>
      <c r="D25" s="627">
        <v>0</v>
      </c>
      <c r="E25" s="627">
        <v>8406</v>
      </c>
      <c r="F25" s="627">
        <v>0</v>
      </c>
      <c r="G25" s="627">
        <v>0</v>
      </c>
      <c r="H25" s="627">
        <v>0</v>
      </c>
      <c r="I25" s="252">
        <f t="shared" si="0"/>
        <v>10551</v>
      </c>
      <c r="J25" s="625" t="s">
        <v>559</v>
      </c>
    </row>
    <row r="26" spans="1:10" s="1" customFormat="1" ht="45.75" thickBot="1">
      <c r="A26" s="40" t="s">
        <v>542</v>
      </c>
      <c r="B26" s="630">
        <v>0</v>
      </c>
      <c r="C26" s="630">
        <v>0</v>
      </c>
      <c r="D26" s="630">
        <v>0</v>
      </c>
      <c r="E26" s="630">
        <v>0</v>
      </c>
      <c r="F26" s="630">
        <v>0</v>
      </c>
      <c r="G26" s="630">
        <v>0</v>
      </c>
      <c r="H26" s="630">
        <v>160786</v>
      </c>
      <c r="I26" s="253">
        <f t="shared" si="0"/>
        <v>160786</v>
      </c>
      <c r="J26" s="628" t="s">
        <v>560</v>
      </c>
    </row>
    <row r="27" spans="1:10" s="1" customFormat="1" ht="30">
      <c r="A27" s="85" t="s">
        <v>543</v>
      </c>
      <c r="B27" s="639">
        <v>0</v>
      </c>
      <c r="C27" s="639">
        <v>0</v>
      </c>
      <c r="D27" s="639">
        <v>0</v>
      </c>
      <c r="E27" s="639">
        <v>0</v>
      </c>
      <c r="F27" s="639">
        <v>6835</v>
      </c>
      <c r="G27" s="639">
        <v>0</v>
      </c>
      <c r="H27" s="639">
        <v>0</v>
      </c>
      <c r="I27" s="464">
        <f t="shared" si="0"/>
        <v>6835</v>
      </c>
      <c r="J27" s="637" t="s">
        <v>561</v>
      </c>
    </row>
    <row r="28" spans="1:10" s="6" customFormat="1" ht="27" customHeight="1">
      <c r="A28" s="50" t="s">
        <v>1553</v>
      </c>
      <c r="B28" s="636">
        <f t="shared" ref="B28:I28" si="1">SUM(B7:B27)</f>
        <v>76734</v>
      </c>
      <c r="C28" s="636">
        <f t="shared" si="1"/>
        <v>52992</v>
      </c>
      <c r="D28" s="636">
        <f t="shared" si="1"/>
        <v>23042</v>
      </c>
      <c r="E28" s="636">
        <f t="shared" si="1"/>
        <v>1584118</v>
      </c>
      <c r="F28" s="636">
        <f t="shared" si="1"/>
        <v>6835</v>
      </c>
      <c r="G28" s="259">
        <f t="shared" si="1"/>
        <v>1572</v>
      </c>
      <c r="H28" s="259">
        <f t="shared" si="1"/>
        <v>160786</v>
      </c>
      <c r="I28" s="636">
        <f t="shared" si="1"/>
        <v>1906079</v>
      </c>
      <c r="J28" s="635" t="s">
        <v>475</v>
      </c>
    </row>
    <row r="29" spans="1:10" ht="12.75">
      <c r="A29" s="619" t="s">
        <v>71</v>
      </c>
      <c r="I29" s="619"/>
      <c r="J29" s="617" t="s">
        <v>395</v>
      </c>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row r="38" spans="2:9" ht="24.95" customHeight="1">
      <c r="B38" s="618"/>
      <c r="C38" s="618"/>
      <c r="D38" s="618"/>
      <c r="E38" s="618"/>
      <c r="F38" s="618"/>
      <c r="G38" s="618"/>
      <c r="H38" s="618"/>
      <c r="I38" s="618"/>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zoomScaleNormal="100" zoomScaleSheetLayoutView="100" workbookViewId="0">
      <selection activeCell="B7" sqref="B7:H27"/>
    </sheetView>
  </sheetViews>
  <sheetFormatPr defaultColWidth="11.42578125" defaultRowHeight="24.95" customHeight="1"/>
  <cols>
    <col min="1" max="1" width="35.7109375" style="617" customWidth="1"/>
    <col min="2" max="9" width="11.7109375" style="617" customWidth="1"/>
    <col min="10" max="10" width="35.7109375" style="617" customWidth="1"/>
    <col min="11" max="16384" width="11.42578125" style="617"/>
  </cols>
  <sheetData>
    <row r="1" spans="1:10" s="634" customFormat="1" ht="23.25">
      <c r="A1" s="1132" t="s">
        <v>1053</v>
      </c>
      <c r="B1" s="1132"/>
      <c r="C1" s="1132"/>
      <c r="D1" s="1132"/>
      <c r="E1" s="1132"/>
      <c r="F1" s="1132"/>
      <c r="G1" s="1132"/>
      <c r="H1" s="1132"/>
      <c r="I1" s="1132"/>
      <c r="J1" s="1132"/>
    </row>
    <row r="2" spans="1:10" s="634" customFormat="1" ht="20.25">
      <c r="A2" s="1127" t="s">
        <v>1178</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752" customFormat="1" ht="21" customHeight="1">
      <c r="A4" s="749" t="s">
        <v>138</v>
      </c>
      <c r="B4" s="750"/>
      <c r="C4" s="750"/>
      <c r="D4" s="750"/>
      <c r="E4" s="750"/>
      <c r="F4" s="750"/>
      <c r="G4" s="750"/>
      <c r="H4" s="750"/>
      <c r="I4" s="750"/>
      <c r="J4" s="751" t="s">
        <v>137</v>
      </c>
    </row>
    <row r="5" spans="1:10" s="632" customFormat="1" ht="31.5">
      <c r="A5" s="1133" t="s">
        <v>470</v>
      </c>
      <c r="B5" s="447" t="s">
        <v>49</v>
      </c>
      <c r="C5" s="447" t="s">
        <v>50</v>
      </c>
      <c r="D5" s="447" t="s">
        <v>52</v>
      </c>
      <c r="E5" s="447" t="s">
        <v>54</v>
      </c>
      <c r="F5" s="447" t="s">
        <v>56</v>
      </c>
      <c r="G5" s="447" t="s">
        <v>562</v>
      </c>
      <c r="H5" s="447" t="s">
        <v>173</v>
      </c>
      <c r="I5" s="447" t="s">
        <v>474</v>
      </c>
      <c r="J5" s="1130" t="s">
        <v>374</v>
      </c>
    </row>
    <row r="6" spans="1:10" s="631" customFormat="1" ht="38.25">
      <c r="A6" s="1134"/>
      <c r="B6" s="448" t="s">
        <v>48</v>
      </c>
      <c r="C6" s="448" t="s">
        <v>260</v>
      </c>
      <c r="D6" s="448" t="s">
        <v>51</v>
      </c>
      <c r="E6" s="448" t="s">
        <v>53</v>
      </c>
      <c r="F6" s="448" t="s">
        <v>55</v>
      </c>
      <c r="G6" s="448" t="s">
        <v>563</v>
      </c>
      <c r="H6" s="448" t="s">
        <v>57</v>
      </c>
      <c r="I6" s="449" t="s">
        <v>475</v>
      </c>
      <c r="J6" s="1131"/>
    </row>
    <row r="7" spans="1:10" s="1" customFormat="1" ht="15.75" thickBot="1">
      <c r="A7" s="45" t="s">
        <v>524</v>
      </c>
      <c r="B7" s="627">
        <v>0</v>
      </c>
      <c r="C7" s="627">
        <v>0</v>
      </c>
      <c r="D7" s="627">
        <v>0</v>
      </c>
      <c r="E7" s="627">
        <v>26686</v>
      </c>
      <c r="F7" s="627">
        <v>0</v>
      </c>
      <c r="G7" s="627">
        <v>0</v>
      </c>
      <c r="H7" s="627">
        <v>0</v>
      </c>
      <c r="I7" s="252">
        <f t="shared" ref="I7:I27" si="0">SUM(B7:H7)</f>
        <v>26686</v>
      </c>
      <c r="J7" s="625" t="s">
        <v>544</v>
      </c>
    </row>
    <row r="8" spans="1:10" s="1" customFormat="1" ht="15.75" thickBot="1">
      <c r="A8" s="40" t="s">
        <v>525</v>
      </c>
      <c r="B8" s="630">
        <v>0</v>
      </c>
      <c r="C8" s="630">
        <v>13698</v>
      </c>
      <c r="D8" s="630">
        <v>7574</v>
      </c>
      <c r="E8" s="630">
        <v>4217</v>
      </c>
      <c r="F8" s="630">
        <v>0</v>
      </c>
      <c r="G8" s="630">
        <v>0</v>
      </c>
      <c r="H8" s="630">
        <v>0</v>
      </c>
      <c r="I8" s="253">
        <f t="shared" si="0"/>
        <v>25489</v>
      </c>
      <c r="J8" s="628" t="s">
        <v>545</v>
      </c>
    </row>
    <row r="9" spans="1:10" s="1" customFormat="1" ht="15.75" thickBot="1">
      <c r="A9" s="45" t="s">
        <v>526</v>
      </c>
      <c r="B9" s="627">
        <v>0</v>
      </c>
      <c r="C9" s="627">
        <v>0</v>
      </c>
      <c r="D9" s="627">
        <v>5819</v>
      </c>
      <c r="E9" s="627">
        <v>97299</v>
      </c>
      <c r="F9" s="627">
        <v>0</v>
      </c>
      <c r="G9" s="627">
        <v>0</v>
      </c>
      <c r="H9" s="627">
        <v>0</v>
      </c>
      <c r="I9" s="252">
        <f t="shared" si="0"/>
        <v>103118</v>
      </c>
      <c r="J9" s="625" t="s">
        <v>428</v>
      </c>
    </row>
    <row r="10" spans="1:10" s="1" customFormat="1" ht="30.75" thickBot="1">
      <c r="A10" s="40" t="s">
        <v>527</v>
      </c>
      <c r="B10" s="630">
        <v>0</v>
      </c>
      <c r="C10" s="630">
        <v>2645</v>
      </c>
      <c r="D10" s="630">
        <v>1896</v>
      </c>
      <c r="E10" s="630">
        <v>5386</v>
      </c>
      <c r="F10" s="630">
        <v>0</v>
      </c>
      <c r="G10" s="630">
        <v>0</v>
      </c>
      <c r="H10" s="630">
        <v>0</v>
      </c>
      <c r="I10" s="253">
        <f t="shared" si="0"/>
        <v>9927</v>
      </c>
      <c r="J10" s="628" t="s">
        <v>546</v>
      </c>
    </row>
    <row r="11" spans="1:10" s="1" customFormat="1" ht="30.75" thickBot="1">
      <c r="A11" s="45" t="s">
        <v>528</v>
      </c>
      <c r="B11" s="627">
        <v>0</v>
      </c>
      <c r="C11" s="627">
        <v>360</v>
      </c>
      <c r="D11" s="627">
        <v>0</v>
      </c>
      <c r="E11" s="627">
        <v>510</v>
      </c>
      <c r="F11" s="627">
        <v>0</v>
      </c>
      <c r="G11" s="627">
        <v>0</v>
      </c>
      <c r="H11" s="627">
        <v>0</v>
      </c>
      <c r="I11" s="252">
        <f t="shared" si="0"/>
        <v>870</v>
      </c>
      <c r="J11" s="625" t="s">
        <v>547</v>
      </c>
    </row>
    <row r="12" spans="1:10" s="1" customFormat="1" ht="15.75" thickBot="1">
      <c r="A12" s="40" t="s">
        <v>529</v>
      </c>
      <c r="B12" s="630">
        <v>0</v>
      </c>
      <c r="C12" s="630">
        <v>0</v>
      </c>
      <c r="D12" s="630">
        <v>0</v>
      </c>
      <c r="E12" s="630">
        <v>662944</v>
      </c>
      <c r="F12" s="630">
        <v>0</v>
      </c>
      <c r="G12" s="630">
        <v>0</v>
      </c>
      <c r="H12" s="630">
        <v>0</v>
      </c>
      <c r="I12" s="253">
        <f t="shared" si="0"/>
        <v>662944</v>
      </c>
      <c r="J12" s="628" t="s">
        <v>429</v>
      </c>
    </row>
    <row r="13" spans="1:10" s="1" customFormat="1" ht="30.75" thickBot="1">
      <c r="A13" s="45" t="s">
        <v>530</v>
      </c>
      <c r="B13" s="627">
        <v>0</v>
      </c>
      <c r="C13" s="627">
        <v>0</v>
      </c>
      <c r="D13" s="627">
        <v>1073</v>
      </c>
      <c r="E13" s="627">
        <v>215813</v>
      </c>
      <c r="F13" s="627">
        <v>0</v>
      </c>
      <c r="G13" s="627">
        <v>0</v>
      </c>
      <c r="H13" s="627">
        <v>0</v>
      </c>
      <c r="I13" s="252">
        <f t="shared" si="0"/>
        <v>216886</v>
      </c>
      <c r="J13" s="625" t="s">
        <v>548</v>
      </c>
    </row>
    <row r="14" spans="1:10" s="1" customFormat="1" ht="15.75" thickBot="1">
      <c r="A14" s="40" t="s">
        <v>531</v>
      </c>
      <c r="B14" s="630">
        <v>0</v>
      </c>
      <c r="C14" s="630">
        <v>3572</v>
      </c>
      <c r="D14" s="630">
        <v>750</v>
      </c>
      <c r="E14" s="630">
        <v>120626</v>
      </c>
      <c r="F14" s="630">
        <v>0</v>
      </c>
      <c r="G14" s="630">
        <v>0</v>
      </c>
      <c r="H14" s="630">
        <v>0</v>
      </c>
      <c r="I14" s="253">
        <f t="shared" si="0"/>
        <v>124948</v>
      </c>
      <c r="J14" s="628" t="s">
        <v>549</v>
      </c>
    </row>
    <row r="15" spans="1:10" s="1" customFormat="1" ht="26.25" thickBot="1">
      <c r="A15" s="45" t="s">
        <v>532</v>
      </c>
      <c r="B15" s="627">
        <v>0</v>
      </c>
      <c r="C15" s="627">
        <v>227</v>
      </c>
      <c r="D15" s="627">
        <v>0</v>
      </c>
      <c r="E15" s="627">
        <v>52001</v>
      </c>
      <c r="F15" s="627">
        <v>0</v>
      </c>
      <c r="G15" s="627">
        <v>0</v>
      </c>
      <c r="H15" s="627">
        <v>0</v>
      </c>
      <c r="I15" s="252">
        <f t="shared" si="0"/>
        <v>52228</v>
      </c>
      <c r="J15" s="625" t="s">
        <v>550</v>
      </c>
    </row>
    <row r="16" spans="1:10" s="1" customFormat="1" ht="15.75" thickBot="1">
      <c r="A16" s="40" t="s">
        <v>533</v>
      </c>
      <c r="B16" s="630">
        <v>917</v>
      </c>
      <c r="C16" s="630">
        <v>1815</v>
      </c>
      <c r="D16" s="630">
        <v>788</v>
      </c>
      <c r="E16" s="630">
        <v>11401</v>
      </c>
      <c r="F16" s="630">
        <v>0</v>
      </c>
      <c r="G16" s="630">
        <v>0</v>
      </c>
      <c r="H16" s="630">
        <v>0</v>
      </c>
      <c r="I16" s="253">
        <f t="shared" si="0"/>
        <v>14921</v>
      </c>
      <c r="J16" s="628" t="s">
        <v>551</v>
      </c>
    </row>
    <row r="17" spans="1:10" s="1" customFormat="1" ht="15.75" thickBot="1">
      <c r="A17" s="45" t="s">
        <v>534</v>
      </c>
      <c r="B17" s="627">
        <v>209</v>
      </c>
      <c r="C17" s="627">
        <v>196</v>
      </c>
      <c r="D17" s="627">
        <v>2602</v>
      </c>
      <c r="E17" s="627">
        <v>10892</v>
      </c>
      <c r="F17" s="627">
        <v>0</v>
      </c>
      <c r="G17" s="627">
        <v>0</v>
      </c>
      <c r="H17" s="627">
        <v>0</v>
      </c>
      <c r="I17" s="252">
        <f t="shared" si="0"/>
        <v>13899</v>
      </c>
      <c r="J17" s="625" t="s">
        <v>552</v>
      </c>
    </row>
    <row r="18" spans="1:10" s="1" customFormat="1" ht="15.75" thickBot="1">
      <c r="A18" s="40" t="s">
        <v>535</v>
      </c>
      <c r="B18" s="630">
        <v>0</v>
      </c>
      <c r="C18" s="630">
        <v>237</v>
      </c>
      <c r="D18" s="630">
        <v>250</v>
      </c>
      <c r="E18" s="630">
        <v>13717</v>
      </c>
      <c r="F18" s="630">
        <v>0</v>
      </c>
      <c r="G18" s="630">
        <v>0</v>
      </c>
      <c r="H18" s="630">
        <v>0</v>
      </c>
      <c r="I18" s="253">
        <f t="shared" si="0"/>
        <v>14204</v>
      </c>
      <c r="J18" s="628" t="s">
        <v>553</v>
      </c>
    </row>
    <row r="19" spans="1:10" s="1" customFormat="1" ht="26.25" thickBot="1">
      <c r="A19" s="45" t="s">
        <v>536</v>
      </c>
      <c r="B19" s="627">
        <v>0</v>
      </c>
      <c r="C19" s="627">
        <v>71</v>
      </c>
      <c r="D19" s="627">
        <v>166</v>
      </c>
      <c r="E19" s="627">
        <v>44937</v>
      </c>
      <c r="F19" s="627">
        <v>0</v>
      </c>
      <c r="G19" s="627">
        <v>0</v>
      </c>
      <c r="H19" s="627">
        <v>0</v>
      </c>
      <c r="I19" s="252">
        <f t="shared" si="0"/>
        <v>45174</v>
      </c>
      <c r="J19" s="625" t="s">
        <v>554</v>
      </c>
    </row>
    <row r="20" spans="1:10" s="1" customFormat="1" ht="26.25" thickBot="1">
      <c r="A20" s="40" t="s">
        <v>537</v>
      </c>
      <c r="B20" s="630">
        <v>117</v>
      </c>
      <c r="C20" s="630">
        <v>1173</v>
      </c>
      <c r="D20" s="630">
        <v>0</v>
      </c>
      <c r="E20" s="630">
        <v>142792</v>
      </c>
      <c r="F20" s="630">
        <v>0</v>
      </c>
      <c r="G20" s="630">
        <v>0</v>
      </c>
      <c r="H20" s="630">
        <v>0</v>
      </c>
      <c r="I20" s="253">
        <f t="shared" si="0"/>
        <v>144082</v>
      </c>
      <c r="J20" s="628" t="s">
        <v>555</v>
      </c>
    </row>
    <row r="21" spans="1:10" s="1" customFormat="1" ht="30.75" thickBot="1">
      <c r="A21" s="45" t="s">
        <v>538</v>
      </c>
      <c r="B21" s="627">
        <v>42273</v>
      </c>
      <c r="C21" s="627">
        <v>0</v>
      </c>
      <c r="D21" s="627">
        <v>0</v>
      </c>
      <c r="E21" s="627">
        <v>0</v>
      </c>
      <c r="F21" s="627">
        <v>0</v>
      </c>
      <c r="G21" s="627">
        <v>0</v>
      </c>
      <c r="H21" s="627">
        <v>0</v>
      </c>
      <c r="I21" s="252">
        <f t="shared" si="0"/>
        <v>42273</v>
      </c>
      <c r="J21" s="625" t="s">
        <v>556</v>
      </c>
    </row>
    <row r="22" spans="1:10" s="1" customFormat="1" ht="15.75" thickBot="1">
      <c r="A22" s="40" t="s">
        <v>47</v>
      </c>
      <c r="B22" s="630">
        <v>7735</v>
      </c>
      <c r="C22" s="630">
        <v>0</v>
      </c>
      <c r="D22" s="630">
        <v>0</v>
      </c>
      <c r="E22" s="630">
        <v>16284</v>
      </c>
      <c r="F22" s="630">
        <v>0</v>
      </c>
      <c r="G22" s="630">
        <v>0</v>
      </c>
      <c r="H22" s="630">
        <v>0</v>
      </c>
      <c r="I22" s="253">
        <f t="shared" si="0"/>
        <v>24019</v>
      </c>
      <c r="J22" s="628" t="s">
        <v>430</v>
      </c>
    </row>
    <row r="23" spans="1:10" s="1" customFormat="1" ht="30.75" thickBot="1">
      <c r="A23" s="45" t="s">
        <v>539</v>
      </c>
      <c r="B23" s="627">
        <v>4739</v>
      </c>
      <c r="C23" s="627">
        <v>13932</v>
      </c>
      <c r="D23" s="627">
        <v>0</v>
      </c>
      <c r="E23" s="627">
        <v>24575</v>
      </c>
      <c r="F23" s="627">
        <v>0</v>
      </c>
      <c r="G23" s="627">
        <v>1296</v>
      </c>
      <c r="H23" s="627">
        <v>0</v>
      </c>
      <c r="I23" s="252">
        <f t="shared" si="0"/>
        <v>44542</v>
      </c>
      <c r="J23" s="625" t="s">
        <v>557</v>
      </c>
    </row>
    <row r="24" spans="1:10" s="1" customFormat="1" ht="15.75" thickBot="1">
      <c r="A24" s="40" t="s">
        <v>540</v>
      </c>
      <c r="B24" s="630">
        <v>1656</v>
      </c>
      <c r="C24" s="630">
        <v>0</v>
      </c>
      <c r="D24" s="630">
        <v>0</v>
      </c>
      <c r="E24" s="630">
        <v>1230</v>
      </c>
      <c r="F24" s="630">
        <v>0</v>
      </c>
      <c r="G24" s="630">
        <v>0</v>
      </c>
      <c r="H24" s="630">
        <v>0</v>
      </c>
      <c r="I24" s="253">
        <f t="shared" si="0"/>
        <v>2886</v>
      </c>
      <c r="J24" s="628" t="s">
        <v>558</v>
      </c>
    </row>
    <row r="25" spans="1:10" s="1" customFormat="1" ht="15.75" thickBot="1">
      <c r="A25" s="45" t="s">
        <v>541</v>
      </c>
      <c r="B25" s="627">
        <v>2145</v>
      </c>
      <c r="C25" s="627">
        <v>0</v>
      </c>
      <c r="D25" s="627">
        <v>0</v>
      </c>
      <c r="E25" s="627">
        <v>2681</v>
      </c>
      <c r="F25" s="627">
        <v>0</v>
      </c>
      <c r="G25" s="627">
        <v>0</v>
      </c>
      <c r="H25" s="627">
        <v>0</v>
      </c>
      <c r="I25" s="252">
        <f t="shared" si="0"/>
        <v>4826</v>
      </c>
      <c r="J25" s="625" t="s">
        <v>559</v>
      </c>
    </row>
    <row r="26" spans="1:10" s="1" customFormat="1" ht="51.75" thickBot="1">
      <c r="A26" s="40" t="s">
        <v>542</v>
      </c>
      <c r="B26" s="630">
        <v>0</v>
      </c>
      <c r="C26" s="630">
        <v>0</v>
      </c>
      <c r="D26" s="630">
        <v>0</v>
      </c>
      <c r="E26" s="630">
        <v>0</v>
      </c>
      <c r="F26" s="630">
        <v>0</v>
      </c>
      <c r="G26" s="630">
        <v>0</v>
      </c>
      <c r="H26" s="630">
        <v>64413</v>
      </c>
      <c r="I26" s="253">
        <f t="shared" si="0"/>
        <v>64413</v>
      </c>
      <c r="J26" s="628" t="s">
        <v>560</v>
      </c>
    </row>
    <row r="27" spans="1:10" s="1" customFormat="1" ht="30">
      <c r="A27" s="85" t="s">
        <v>543</v>
      </c>
      <c r="B27" s="639">
        <v>0</v>
      </c>
      <c r="C27" s="639">
        <v>0</v>
      </c>
      <c r="D27" s="639">
        <v>0</v>
      </c>
      <c r="E27" s="639">
        <v>0</v>
      </c>
      <c r="F27" s="639">
        <v>4948</v>
      </c>
      <c r="G27" s="639">
        <v>0</v>
      </c>
      <c r="H27" s="639">
        <v>0</v>
      </c>
      <c r="I27" s="464">
        <f t="shared" si="0"/>
        <v>4948</v>
      </c>
      <c r="J27" s="637" t="s">
        <v>561</v>
      </c>
    </row>
    <row r="28" spans="1:10" s="6" customFormat="1" ht="30" customHeight="1">
      <c r="A28" s="112" t="s">
        <v>474</v>
      </c>
      <c r="B28" s="636">
        <f t="shared" ref="B28:I28" si="1">SUM(B7:B27)</f>
        <v>59791</v>
      </c>
      <c r="C28" s="636">
        <f t="shared" si="1"/>
        <v>37926</v>
      </c>
      <c r="D28" s="636">
        <f t="shared" si="1"/>
        <v>20918</v>
      </c>
      <c r="E28" s="636">
        <f t="shared" si="1"/>
        <v>1453991</v>
      </c>
      <c r="F28" s="636">
        <f t="shared" si="1"/>
        <v>4948</v>
      </c>
      <c r="G28" s="259">
        <f t="shared" si="1"/>
        <v>1296</v>
      </c>
      <c r="H28" s="259">
        <f t="shared" si="1"/>
        <v>64413</v>
      </c>
      <c r="I28" s="636">
        <f t="shared" si="1"/>
        <v>1643283</v>
      </c>
      <c r="J28" s="635" t="s">
        <v>475</v>
      </c>
    </row>
    <row r="29" spans="1:10" ht="12.75">
      <c r="A29" s="619" t="s">
        <v>71</v>
      </c>
      <c r="I29" s="619"/>
      <c r="J29" s="617" t="s">
        <v>395</v>
      </c>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row r="38" spans="2:9" ht="24.95" customHeight="1">
      <c r="B38" s="618"/>
      <c r="C38" s="618"/>
      <c r="D38" s="618"/>
      <c r="E38" s="618"/>
      <c r="F38" s="618"/>
      <c r="G38" s="618"/>
      <c r="H38" s="618"/>
      <c r="I38" s="618"/>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zoomScaleNormal="100" zoomScaleSheetLayoutView="100" workbookViewId="0">
      <selection activeCell="B7" sqref="B7:H26"/>
    </sheetView>
  </sheetViews>
  <sheetFormatPr defaultColWidth="11.42578125" defaultRowHeight="24.95" customHeight="1"/>
  <cols>
    <col min="1" max="1" width="35.7109375" style="617" customWidth="1"/>
    <col min="2" max="9" width="11.7109375" style="617" customWidth="1"/>
    <col min="10" max="10" width="35.7109375" style="617" customWidth="1"/>
    <col min="11" max="16384" width="11.42578125" style="617"/>
  </cols>
  <sheetData>
    <row r="1" spans="1:10" s="634" customFormat="1" ht="23.25">
      <c r="A1" s="1132" t="s">
        <v>1054</v>
      </c>
      <c r="B1" s="1132"/>
      <c r="C1" s="1132"/>
      <c r="D1" s="1132"/>
      <c r="E1" s="1132"/>
      <c r="F1" s="1132"/>
      <c r="G1" s="1132"/>
      <c r="H1" s="1132"/>
      <c r="I1" s="1132"/>
      <c r="J1" s="1132"/>
    </row>
    <row r="2" spans="1:10" s="634" customFormat="1" ht="20.25">
      <c r="A2" s="1127" t="s">
        <v>1179</v>
      </c>
      <c r="B2" s="1127"/>
      <c r="C2" s="1127"/>
      <c r="D2" s="1127"/>
      <c r="E2" s="1127"/>
      <c r="F2" s="1127"/>
      <c r="G2" s="1127"/>
      <c r="H2" s="1127"/>
      <c r="I2" s="1127"/>
      <c r="J2" s="1127"/>
    </row>
    <row r="3" spans="1:10" s="634" customFormat="1" ht="20.25">
      <c r="A3" s="1127">
        <v>2021</v>
      </c>
      <c r="B3" s="1127"/>
      <c r="C3" s="1127"/>
      <c r="D3" s="1127"/>
      <c r="E3" s="1127"/>
      <c r="F3" s="1127"/>
      <c r="G3" s="1127"/>
      <c r="H3" s="1127"/>
      <c r="I3" s="1127"/>
      <c r="J3" s="1127"/>
    </row>
    <row r="4" spans="1:10" s="752" customFormat="1" ht="21" customHeight="1">
      <c r="A4" s="749" t="s">
        <v>139</v>
      </c>
      <c r="B4" s="750"/>
      <c r="C4" s="750"/>
      <c r="D4" s="750"/>
      <c r="E4" s="750"/>
      <c r="F4" s="750"/>
      <c r="G4" s="750"/>
      <c r="H4" s="750"/>
      <c r="I4" s="750"/>
      <c r="J4" s="751" t="s">
        <v>140</v>
      </c>
    </row>
    <row r="5" spans="1:10" s="632" customFormat="1" ht="31.5">
      <c r="A5" s="1133" t="s">
        <v>470</v>
      </c>
      <c r="B5" s="447" t="s">
        <v>49</v>
      </c>
      <c r="C5" s="447" t="s">
        <v>50</v>
      </c>
      <c r="D5" s="447" t="s">
        <v>52</v>
      </c>
      <c r="E5" s="447" t="s">
        <v>54</v>
      </c>
      <c r="F5" s="447" t="s">
        <v>56</v>
      </c>
      <c r="G5" s="447" t="s">
        <v>562</v>
      </c>
      <c r="H5" s="447" t="s">
        <v>173</v>
      </c>
      <c r="I5" s="447" t="s">
        <v>474</v>
      </c>
      <c r="J5" s="1130" t="s">
        <v>374</v>
      </c>
    </row>
    <row r="6" spans="1:10" s="631" customFormat="1" ht="38.25">
      <c r="A6" s="1134"/>
      <c r="B6" s="448" t="s">
        <v>48</v>
      </c>
      <c r="C6" s="448" t="s">
        <v>260</v>
      </c>
      <c r="D6" s="448" t="s">
        <v>51</v>
      </c>
      <c r="E6" s="448" t="s">
        <v>53</v>
      </c>
      <c r="F6" s="448" t="s">
        <v>55</v>
      </c>
      <c r="G6" s="448" t="s">
        <v>563</v>
      </c>
      <c r="H6" s="448" t="s">
        <v>57</v>
      </c>
      <c r="I6" s="449" t="s">
        <v>475</v>
      </c>
      <c r="J6" s="1131"/>
    </row>
    <row r="7" spans="1:10" s="1" customFormat="1" ht="15.75" thickBot="1">
      <c r="A7" s="45" t="s">
        <v>525</v>
      </c>
      <c r="B7" s="627">
        <v>0</v>
      </c>
      <c r="C7" s="627">
        <v>1401</v>
      </c>
      <c r="D7" s="627">
        <v>653</v>
      </c>
      <c r="E7" s="627">
        <v>264</v>
      </c>
      <c r="F7" s="627">
        <v>0</v>
      </c>
      <c r="G7" s="627">
        <v>0</v>
      </c>
      <c r="H7" s="627">
        <v>0</v>
      </c>
      <c r="I7" s="252">
        <f t="shared" ref="I7:I26" si="0">SUM(B7:H7)</f>
        <v>2318</v>
      </c>
      <c r="J7" s="625" t="s">
        <v>545</v>
      </c>
    </row>
    <row r="8" spans="1:10" s="1" customFormat="1" ht="15.75" thickBot="1">
      <c r="A8" s="40" t="s">
        <v>526</v>
      </c>
      <c r="B8" s="630">
        <v>0</v>
      </c>
      <c r="C8" s="630">
        <v>0</v>
      </c>
      <c r="D8" s="630">
        <v>0</v>
      </c>
      <c r="E8" s="630">
        <v>1278</v>
      </c>
      <c r="F8" s="630">
        <v>0</v>
      </c>
      <c r="G8" s="630">
        <v>0</v>
      </c>
      <c r="H8" s="630">
        <v>0</v>
      </c>
      <c r="I8" s="253">
        <f t="shared" si="0"/>
        <v>1278</v>
      </c>
      <c r="J8" s="628" t="s">
        <v>428</v>
      </c>
    </row>
    <row r="9" spans="1:10" s="1" customFormat="1" ht="30.75" thickBot="1">
      <c r="A9" s="45" t="s">
        <v>527</v>
      </c>
      <c r="B9" s="627">
        <v>0</v>
      </c>
      <c r="C9" s="627">
        <v>936</v>
      </c>
      <c r="D9" s="627">
        <v>149</v>
      </c>
      <c r="E9" s="627">
        <v>43</v>
      </c>
      <c r="F9" s="627">
        <v>0</v>
      </c>
      <c r="G9" s="627">
        <v>0</v>
      </c>
      <c r="H9" s="627">
        <v>0</v>
      </c>
      <c r="I9" s="252">
        <f t="shared" si="0"/>
        <v>1128</v>
      </c>
      <c r="J9" s="625" t="s">
        <v>546</v>
      </c>
    </row>
    <row r="10" spans="1:10" s="1" customFormat="1" ht="39" thickBot="1">
      <c r="A10" s="40" t="s">
        <v>528</v>
      </c>
      <c r="B10" s="630">
        <v>0</v>
      </c>
      <c r="C10" s="630">
        <v>0</v>
      </c>
      <c r="D10" s="630">
        <v>0</v>
      </c>
      <c r="E10" s="630">
        <v>82</v>
      </c>
      <c r="F10" s="630">
        <v>0</v>
      </c>
      <c r="G10" s="630">
        <v>0</v>
      </c>
      <c r="H10" s="630">
        <v>0</v>
      </c>
      <c r="I10" s="253">
        <f t="shared" si="0"/>
        <v>82</v>
      </c>
      <c r="J10" s="628" t="s">
        <v>682</v>
      </c>
    </row>
    <row r="11" spans="1:10" s="1" customFormat="1" ht="15.75" thickBot="1">
      <c r="A11" s="45" t="s">
        <v>529</v>
      </c>
      <c r="B11" s="627">
        <v>0</v>
      </c>
      <c r="C11" s="627">
        <v>0</v>
      </c>
      <c r="D11" s="627">
        <v>0</v>
      </c>
      <c r="E11" s="627">
        <v>3536</v>
      </c>
      <c r="F11" s="627">
        <v>0</v>
      </c>
      <c r="G11" s="627">
        <v>0</v>
      </c>
      <c r="H11" s="627">
        <v>0</v>
      </c>
      <c r="I11" s="252">
        <f t="shared" si="0"/>
        <v>3536</v>
      </c>
      <c r="J11" s="625" t="s">
        <v>429</v>
      </c>
    </row>
    <row r="12" spans="1:10" s="1" customFormat="1" ht="30.75" thickBot="1">
      <c r="A12" s="40" t="s">
        <v>530</v>
      </c>
      <c r="B12" s="630">
        <v>0</v>
      </c>
      <c r="C12" s="630">
        <v>0</v>
      </c>
      <c r="D12" s="630">
        <v>123</v>
      </c>
      <c r="E12" s="630">
        <v>27036</v>
      </c>
      <c r="F12" s="630">
        <v>0</v>
      </c>
      <c r="G12" s="630">
        <v>0</v>
      </c>
      <c r="H12" s="630">
        <v>0</v>
      </c>
      <c r="I12" s="253">
        <f t="shared" si="0"/>
        <v>27159</v>
      </c>
      <c r="J12" s="628" t="s">
        <v>548</v>
      </c>
    </row>
    <row r="13" spans="1:10" s="1" customFormat="1" ht="15.75" thickBot="1">
      <c r="A13" s="45" t="s">
        <v>531</v>
      </c>
      <c r="B13" s="627">
        <v>0</v>
      </c>
      <c r="C13" s="627">
        <v>776</v>
      </c>
      <c r="D13" s="627">
        <v>84</v>
      </c>
      <c r="E13" s="627">
        <v>7664</v>
      </c>
      <c r="F13" s="627">
        <v>0</v>
      </c>
      <c r="G13" s="627">
        <v>0</v>
      </c>
      <c r="H13" s="627">
        <v>0</v>
      </c>
      <c r="I13" s="252">
        <f t="shared" si="0"/>
        <v>8524</v>
      </c>
      <c r="J13" s="625" t="s">
        <v>549</v>
      </c>
    </row>
    <row r="14" spans="1:10" s="1" customFormat="1" ht="26.25" thickBot="1">
      <c r="A14" s="40" t="s">
        <v>532</v>
      </c>
      <c r="B14" s="630">
        <v>0</v>
      </c>
      <c r="C14" s="630">
        <v>0</v>
      </c>
      <c r="D14" s="630">
        <v>0</v>
      </c>
      <c r="E14" s="630">
        <v>21020</v>
      </c>
      <c r="F14" s="630">
        <v>0</v>
      </c>
      <c r="G14" s="630">
        <v>0</v>
      </c>
      <c r="H14" s="630">
        <v>0</v>
      </c>
      <c r="I14" s="253">
        <f t="shared" si="0"/>
        <v>21020</v>
      </c>
      <c r="J14" s="628" t="s">
        <v>550</v>
      </c>
    </row>
    <row r="15" spans="1:10" s="1" customFormat="1" ht="15.75" thickBot="1">
      <c r="A15" s="45" t="s">
        <v>533</v>
      </c>
      <c r="B15" s="627">
        <v>220</v>
      </c>
      <c r="C15" s="627">
        <v>205</v>
      </c>
      <c r="D15" s="627">
        <v>532</v>
      </c>
      <c r="E15" s="627">
        <v>1586</v>
      </c>
      <c r="F15" s="627">
        <v>0</v>
      </c>
      <c r="G15" s="627">
        <v>0</v>
      </c>
      <c r="H15" s="627">
        <v>0</v>
      </c>
      <c r="I15" s="252">
        <f t="shared" si="0"/>
        <v>2543</v>
      </c>
      <c r="J15" s="625" t="s">
        <v>551</v>
      </c>
    </row>
    <row r="16" spans="1:10" s="1" customFormat="1" ht="15.75" thickBot="1">
      <c r="A16" s="40" t="s">
        <v>534</v>
      </c>
      <c r="B16" s="630">
        <v>82</v>
      </c>
      <c r="C16" s="630">
        <v>0</v>
      </c>
      <c r="D16" s="630">
        <v>583</v>
      </c>
      <c r="E16" s="630">
        <v>2885</v>
      </c>
      <c r="F16" s="630">
        <v>0</v>
      </c>
      <c r="G16" s="630">
        <v>0</v>
      </c>
      <c r="H16" s="630">
        <v>0</v>
      </c>
      <c r="I16" s="253">
        <f t="shared" si="0"/>
        <v>3550</v>
      </c>
      <c r="J16" s="628" t="s">
        <v>552</v>
      </c>
    </row>
    <row r="17" spans="1:10" s="1" customFormat="1" ht="15.75" thickBot="1">
      <c r="A17" s="45" t="s">
        <v>535</v>
      </c>
      <c r="B17" s="627">
        <v>0</v>
      </c>
      <c r="C17" s="627">
        <v>0</v>
      </c>
      <c r="D17" s="627">
        <v>0</v>
      </c>
      <c r="E17" s="627">
        <v>960</v>
      </c>
      <c r="F17" s="627">
        <v>0</v>
      </c>
      <c r="G17" s="627">
        <v>0</v>
      </c>
      <c r="H17" s="627">
        <v>0</v>
      </c>
      <c r="I17" s="252">
        <f t="shared" si="0"/>
        <v>960</v>
      </c>
      <c r="J17" s="625" t="s">
        <v>553</v>
      </c>
    </row>
    <row r="18" spans="1:10" s="1" customFormat="1" ht="26.25" thickBot="1">
      <c r="A18" s="40" t="s">
        <v>536</v>
      </c>
      <c r="B18" s="630">
        <v>0</v>
      </c>
      <c r="C18" s="630">
        <v>207</v>
      </c>
      <c r="D18" s="630">
        <v>0</v>
      </c>
      <c r="E18" s="630">
        <v>3011</v>
      </c>
      <c r="F18" s="630">
        <v>0</v>
      </c>
      <c r="G18" s="630">
        <v>0</v>
      </c>
      <c r="H18" s="630">
        <v>0</v>
      </c>
      <c r="I18" s="253">
        <f t="shared" si="0"/>
        <v>3218</v>
      </c>
      <c r="J18" s="628" t="s">
        <v>554</v>
      </c>
    </row>
    <row r="19" spans="1:10" s="1" customFormat="1" ht="26.25" thickBot="1">
      <c r="A19" s="45" t="s">
        <v>537</v>
      </c>
      <c r="B19" s="627">
        <v>0</v>
      </c>
      <c r="C19" s="627">
        <v>0</v>
      </c>
      <c r="D19" s="627">
        <v>0</v>
      </c>
      <c r="E19" s="627">
        <v>33445</v>
      </c>
      <c r="F19" s="627">
        <v>0</v>
      </c>
      <c r="G19" s="627">
        <v>0</v>
      </c>
      <c r="H19" s="627">
        <v>0</v>
      </c>
      <c r="I19" s="252">
        <f t="shared" si="0"/>
        <v>33445</v>
      </c>
      <c r="J19" s="625" t="s">
        <v>555</v>
      </c>
    </row>
    <row r="20" spans="1:10" s="1" customFormat="1" ht="30.75" thickBot="1">
      <c r="A20" s="40" t="s">
        <v>538</v>
      </c>
      <c r="B20" s="630">
        <v>5593</v>
      </c>
      <c r="C20" s="630">
        <v>0</v>
      </c>
      <c r="D20" s="630">
        <v>0</v>
      </c>
      <c r="E20" s="630">
        <v>0</v>
      </c>
      <c r="F20" s="630">
        <v>0</v>
      </c>
      <c r="G20" s="630">
        <v>0</v>
      </c>
      <c r="H20" s="630">
        <v>0</v>
      </c>
      <c r="I20" s="253">
        <f t="shared" si="0"/>
        <v>5593</v>
      </c>
      <c r="J20" s="628" t="s">
        <v>556</v>
      </c>
    </row>
    <row r="21" spans="1:10" s="1" customFormat="1" ht="15.75" thickBot="1">
      <c r="A21" s="45" t="s">
        <v>47</v>
      </c>
      <c r="B21" s="627">
        <v>7643</v>
      </c>
      <c r="C21" s="627">
        <v>0</v>
      </c>
      <c r="D21" s="627">
        <v>0</v>
      </c>
      <c r="E21" s="627">
        <v>12464</v>
      </c>
      <c r="F21" s="627">
        <v>0</v>
      </c>
      <c r="G21" s="627">
        <v>0</v>
      </c>
      <c r="H21" s="627">
        <v>0</v>
      </c>
      <c r="I21" s="252">
        <f t="shared" si="0"/>
        <v>20107</v>
      </c>
      <c r="J21" s="625" t="s">
        <v>430</v>
      </c>
    </row>
    <row r="22" spans="1:10" s="1" customFormat="1" ht="30.75" thickBot="1">
      <c r="A22" s="40" t="s">
        <v>539</v>
      </c>
      <c r="B22" s="630">
        <v>2758</v>
      </c>
      <c r="C22" s="630">
        <v>11541</v>
      </c>
      <c r="D22" s="630">
        <v>0</v>
      </c>
      <c r="E22" s="630">
        <v>8840</v>
      </c>
      <c r="F22" s="630">
        <v>0</v>
      </c>
      <c r="G22" s="630">
        <v>276</v>
      </c>
      <c r="H22" s="630">
        <v>0</v>
      </c>
      <c r="I22" s="253">
        <f t="shared" si="0"/>
        <v>23415</v>
      </c>
      <c r="J22" s="628" t="s">
        <v>557</v>
      </c>
    </row>
    <row r="23" spans="1:10" s="1" customFormat="1" ht="15.75" thickBot="1">
      <c r="A23" s="45" t="s">
        <v>540</v>
      </c>
      <c r="B23" s="627">
        <v>647</v>
      </c>
      <c r="C23" s="627">
        <v>0</v>
      </c>
      <c r="D23" s="627">
        <v>0</v>
      </c>
      <c r="E23" s="627">
        <v>288</v>
      </c>
      <c r="F23" s="627">
        <v>0</v>
      </c>
      <c r="G23" s="627">
        <v>0</v>
      </c>
      <c r="H23" s="627">
        <v>0</v>
      </c>
      <c r="I23" s="252">
        <f t="shared" si="0"/>
        <v>935</v>
      </c>
      <c r="J23" s="625" t="s">
        <v>558</v>
      </c>
    </row>
    <row r="24" spans="1:10" s="1" customFormat="1" ht="15.75" thickBot="1">
      <c r="A24" s="40" t="s">
        <v>541</v>
      </c>
      <c r="B24" s="630">
        <v>0</v>
      </c>
      <c r="C24" s="630">
        <v>0</v>
      </c>
      <c r="D24" s="630">
        <v>0</v>
      </c>
      <c r="E24" s="630">
        <v>5725</v>
      </c>
      <c r="F24" s="630">
        <v>0</v>
      </c>
      <c r="G24" s="630">
        <v>0</v>
      </c>
      <c r="H24" s="630">
        <v>0</v>
      </c>
      <c r="I24" s="253">
        <f t="shared" si="0"/>
        <v>5725</v>
      </c>
      <c r="J24" s="628" t="s">
        <v>559</v>
      </c>
    </row>
    <row r="25" spans="1:10" s="1" customFormat="1" ht="51.75" thickBot="1">
      <c r="A25" s="45" t="s">
        <v>542</v>
      </c>
      <c r="B25" s="627">
        <v>0</v>
      </c>
      <c r="C25" s="627">
        <v>0</v>
      </c>
      <c r="D25" s="627">
        <v>0</v>
      </c>
      <c r="E25" s="627">
        <v>0</v>
      </c>
      <c r="F25" s="627">
        <v>0</v>
      </c>
      <c r="G25" s="627">
        <v>0</v>
      </c>
      <c r="H25" s="627">
        <v>96373</v>
      </c>
      <c r="I25" s="252">
        <f t="shared" si="0"/>
        <v>96373</v>
      </c>
      <c r="J25" s="625" t="s">
        <v>560</v>
      </c>
    </row>
    <row r="26" spans="1:10" s="1" customFormat="1" ht="30">
      <c r="A26" s="49" t="s">
        <v>543</v>
      </c>
      <c r="B26" s="624">
        <v>0</v>
      </c>
      <c r="C26" s="624">
        <v>0</v>
      </c>
      <c r="D26" s="624">
        <v>0</v>
      </c>
      <c r="E26" s="624">
        <v>0</v>
      </c>
      <c r="F26" s="624">
        <v>1887</v>
      </c>
      <c r="G26" s="624">
        <v>0</v>
      </c>
      <c r="H26" s="624">
        <v>0</v>
      </c>
      <c r="I26" s="421">
        <f t="shared" si="0"/>
        <v>1887</v>
      </c>
      <c r="J26" s="622" t="s">
        <v>561</v>
      </c>
    </row>
    <row r="27" spans="1:10" s="1" customFormat="1" ht="23.25" customHeight="1">
      <c r="A27" s="811" t="s">
        <v>474</v>
      </c>
      <c r="B27" s="812">
        <f t="shared" ref="B27:I27" si="1">SUM(B7:B26)</f>
        <v>16943</v>
      </c>
      <c r="C27" s="812">
        <f t="shared" si="1"/>
        <v>15066</v>
      </c>
      <c r="D27" s="812">
        <f t="shared" si="1"/>
        <v>2124</v>
      </c>
      <c r="E27" s="812">
        <f t="shared" si="1"/>
        <v>130127</v>
      </c>
      <c r="F27" s="812">
        <f t="shared" si="1"/>
        <v>1887</v>
      </c>
      <c r="G27" s="813">
        <f t="shared" si="1"/>
        <v>276</v>
      </c>
      <c r="H27" s="812">
        <f t="shared" si="1"/>
        <v>96373</v>
      </c>
      <c r="I27" s="813">
        <f t="shared" si="1"/>
        <v>262796</v>
      </c>
      <c r="J27" s="815" t="s">
        <v>475</v>
      </c>
    </row>
    <row r="28" spans="1:10" ht="12.75">
      <c r="A28" s="619" t="s">
        <v>454</v>
      </c>
      <c r="I28" s="619"/>
      <c r="J28" s="617" t="s">
        <v>395</v>
      </c>
    </row>
    <row r="34" spans="2:9" ht="24.95" customHeight="1">
      <c r="B34" s="618"/>
      <c r="C34" s="618"/>
      <c r="D34" s="618"/>
      <c r="E34" s="618"/>
      <c r="F34" s="618"/>
      <c r="G34" s="618"/>
      <c r="H34" s="618"/>
      <c r="I34" s="618"/>
    </row>
    <row r="35" spans="2:9" ht="24.95" customHeight="1">
      <c r="B35" s="618"/>
      <c r="C35" s="618"/>
      <c r="D35" s="618"/>
      <c r="E35" s="618"/>
      <c r="F35" s="618"/>
      <c r="G35" s="618"/>
      <c r="H35" s="618"/>
      <c r="I35" s="618"/>
    </row>
    <row r="36" spans="2:9" ht="24.95" customHeight="1">
      <c r="B36" s="618"/>
      <c r="C36" s="618"/>
      <c r="D36" s="618"/>
      <c r="E36" s="618"/>
      <c r="F36" s="618"/>
      <c r="G36" s="618"/>
      <c r="H36" s="618"/>
      <c r="I36" s="618"/>
    </row>
    <row r="37" spans="2:9" ht="24.95" customHeight="1">
      <c r="B37" s="618"/>
      <c r="C37" s="618"/>
      <c r="D37" s="618"/>
      <c r="E37" s="618"/>
      <c r="F37" s="618"/>
      <c r="G37" s="618"/>
      <c r="H37" s="618"/>
      <c r="I37" s="618"/>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rightToLeft="1" view="pageBreakPreview" zoomScaleNormal="100" zoomScaleSheetLayoutView="100" workbookViewId="0">
      <selection activeCell="N6" sqref="N6"/>
    </sheetView>
  </sheetViews>
  <sheetFormatPr defaultColWidth="11.42578125" defaultRowHeight="12.75"/>
  <cols>
    <col min="1" max="1" width="23" style="115" customWidth="1"/>
    <col min="2" max="2" width="10.28515625" style="115" bestFit="1" customWidth="1"/>
    <col min="3" max="4" width="9.42578125" style="115" bestFit="1" customWidth="1"/>
    <col min="5" max="5" width="12" style="115" bestFit="1" customWidth="1"/>
    <col min="6" max="6" width="10.42578125" style="115" bestFit="1" customWidth="1"/>
    <col min="7" max="8" width="12" style="115" bestFit="1" customWidth="1"/>
    <col min="9" max="9" width="10.42578125" style="115" bestFit="1" customWidth="1"/>
    <col min="10" max="10" width="12" style="115" bestFit="1" customWidth="1"/>
    <col min="11" max="11" width="25.140625" style="115" customWidth="1"/>
    <col min="12" max="16384" width="11.42578125" style="115"/>
  </cols>
  <sheetData>
    <row r="1" spans="1:11" ht="22.5" customHeight="1">
      <c r="A1" s="1003" t="s">
        <v>1064</v>
      </c>
      <c r="B1" s="1003"/>
      <c r="C1" s="1003"/>
      <c r="D1" s="1003"/>
      <c r="E1" s="1003"/>
      <c r="F1" s="1003"/>
      <c r="G1" s="1003"/>
      <c r="H1" s="1003"/>
      <c r="I1" s="1003"/>
      <c r="J1" s="1003"/>
      <c r="K1" s="1003"/>
    </row>
    <row r="2" spans="1:11" ht="15.75">
      <c r="A2" s="1002" t="s">
        <v>1076</v>
      </c>
      <c r="B2" s="1002"/>
      <c r="C2" s="1002"/>
      <c r="D2" s="1002"/>
      <c r="E2" s="1002"/>
      <c r="F2" s="1002"/>
      <c r="G2" s="1002"/>
      <c r="H2" s="1002"/>
      <c r="I2" s="1002"/>
      <c r="J2" s="1002"/>
      <c r="K2" s="1002"/>
    </row>
    <row r="3" spans="1:11" ht="15.75">
      <c r="A3" s="1002" t="s">
        <v>1797</v>
      </c>
      <c r="B3" s="1002"/>
      <c r="C3" s="1002"/>
      <c r="D3" s="1002"/>
      <c r="E3" s="1002"/>
      <c r="F3" s="1002"/>
      <c r="G3" s="1002"/>
      <c r="H3" s="1002"/>
      <c r="I3" s="1002"/>
      <c r="J3" s="1002"/>
      <c r="K3" s="1002"/>
    </row>
    <row r="4" spans="1:11" ht="15.75">
      <c r="A4" s="693"/>
      <c r="B4" s="693"/>
      <c r="C4" s="693"/>
      <c r="D4" s="693"/>
      <c r="E4" s="693"/>
      <c r="F4" s="693"/>
      <c r="G4" s="693"/>
      <c r="H4" s="693"/>
      <c r="I4" s="693"/>
      <c r="J4" s="693"/>
      <c r="K4" s="693"/>
    </row>
    <row r="5" spans="1:11" ht="15.75">
      <c r="A5" s="291" t="s">
        <v>375</v>
      </c>
      <c r="B5" s="292"/>
      <c r="C5" s="292"/>
      <c r="D5" s="292"/>
      <c r="E5" s="292"/>
      <c r="F5" s="292"/>
      <c r="G5" s="292"/>
      <c r="H5" s="292"/>
      <c r="I5" s="292"/>
      <c r="J5" s="292"/>
      <c r="K5" s="293" t="s">
        <v>376</v>
      </c>
    </row>
    <row r="6" spans="1:11" ht="29.25" customHeight="1" thickBot="1">
      <c r="A6" s="1004" t="s">
        <v>1206</v>
      </c>
      <c r="B6" s="1006" t="s">
        <v>1315</v>
      </c>
      <c r="C6" s="1007"/>
      <c r="D6" s="1008"/>
      <c r="E6" s="1006" t="s">
        <v>1316</v>
      </c>
      <c r="F6" s="1007"/>
      <c r="G6" s="1008"/>
      <c r="H6" s="1009" t="s">
        <v>1317</v>
      </c>
      <c r="I6" s="1010"/>
      <c r="J6" s="1011"/>
      <c r="K6" s="1012" t="s">
        <v>1340</v>
      </c>
    </row>
    <row r="7" spans="1:11" ht="41.25" customHeight="1">
      <c r="A7" s="1005"/>
      <c r="B7" s="279" t="s">
        <v>1283</v>
      </c>
      <c r="C7" s="279" t="s">
        <v>1282</v>
      </c>
      <c r="D7" s="279" t="s">
        <v>822</v>
      </c>
      <c r="E7" s="279" t="s">
        <v>1283</v>
      </c>
      <c r="F7" s="279" t="s">
        <v>1282</v>
      </c>
      <c r="G7" s="279" t="s">
        <v>822</v>
      </c>
      <c r="H7" s="279" t="s">
        <v>1283</v>
      </c>
      <c r="I7" s="279" t="s">
        <v>1282</v>
      </c>
      <c r="J7" s="279" t="s">
        <v>822</v>
      </c>
      <c r="K7" s="1013"/>
    </row>
    <row r="8" spans="1:11" ht="21.75" customHeight="1" thickBot="1">
      <c r="A8" s="280">
        <v>2016</v>
      </c>
      <c r="B8" s="281">
        <v>65135</v>
      </c>
      <c r="C8" s="281">
        <v>36646</v>
      </c>
      <c r="D8" s="288">
        <v>101781</v>
      </c>
      <c r="E8" s="281">
        <v>1717467</v>
      </c>
      <c r="F8" s="281">
        <v>236111</v>
      </c>
      <c r="G8" s="288">
        <v>1953578</v>
      </c>
      <c r="H8" s="288">
        <v>1782602</v>
      </c>
      <c r="I8" s="288">
        <v>272757</v>
      </c>
      <c r="J8" s="288">
        <v>2055359</v>
      </c>
      <c r="K8" s="573">
        <v>2016</v>
      </c>
    </row>
    <row r="9" spans="1:11" ht="21.75" customHeight="1" thickBot="1">
      <c r="A9" s="284">
        <v>2017</v>
      </c>
      <c r="B9" s="285">
        <v>66971</v>
      </c>
      <c r="C9" s="285">
        <v>37295</v>
      </c>
      <c r="D9" s="290">
        <v>104266</v>
      </c>
      <c r="E9" s="285">
        <v>1712369</v>
      </c>
      <c r="F9" s="285">
        <v>240288</v>
      </c>
      <c r="G9" s="290">
        <v>1952657</v>
      </c>
      <c r="H9" s="290">
        <v>1779340</v>
      </c>
      <c r="I9" s="290">
        <v>277583</v>
      </c>
      <c r="J9" s="290">
        <v>2056923</v>
      </c>
      <c r="K9" s="574">
        <v>2017</v>
      </c>
    </row>
    <row r="10" spans="1:11" ht="21.75" customHeight="1" thickBot="1">
      <c r="A10" s="282">
        <v>2018</v>
      </c>
      <c r="B10" s="283">
        <v>67708</v>
      </c>
      <c r="C10" s="283">
        <v>38554</v>
      </c>
      <c r="D10" s="289">
        <v>106262</v>
      </c>
      <c r="E10" s="283">
        <v>1742996</v>
      </c>
      <c r="F10" s="283">
        <v>247289</v>
      </c>
      <c r="G10" s="289">
        <v>1990285</v>
      </c>
      <c r="H10" s="289">
        <v>1810704</v>
      </c>
      <c r="I10" s="289">
        <v>285843</v>
      </c>
      <c r="J10" s="289">
        <v>2096547</v>
      </c>
      <c r="K10" s="575">
        <v>2018</v>
      </c>
    </row>
    <row r="11" spans="1:11" ht="21.75" customHeight="1" thickBot="1">
      <c r="A11" s="284">
        <v>2019</v>
      </c>
      <c r="B11" s="285">
        <v>68330</v>
      </c>
      <c r="C11" s="285">
        <v>39442</v>
      </c>
      <c r="D11" s="290">
        <v>107772</v>
      </c>
      <c r="E11" s="285">
        <v>1755578</v>
      </c>
      <c r="F11" s="285">
        <v>246550</v>
      </c>
      <c r="G11" s="290">
        <v>2002128</v>
      </c>
      <c r="H11" s="290">
        <v>1823908</v>
      </c>
      <c r="I11" s="290">
        <v>285992</v>
      </c>
      <c r="J11" s="290">
        <v>2109900</v>
      </c>
      <c r="K11" s="574">
        <v>2019</v>
      </c>
    </row>
    <row r="12" spans="1:11" ht="21.75" customHeight="1" thickBot="1">
      <c r="A12" s="282">
        <v>2020</v>
      </c>
      <c r="B12" s="283">
        <v>70223</v>
      </c>
      <c r="C12" s="283">
        <v>40558</v>
      </c>
      <c r="D12" s="289">
        <v>110781</v>
      </c>
      <c r="E12" s="283">
        <v>1766848</v>
      </c>
      <c r="F12" s="283">
        <v>254101</v>
      </c>
      <c r="G12" s="289">
        <v>2020949</v>
      </c>
      <c r="H12" s="289">
        <v>1837071</v>
      </c>
      <c r="I12" s="289">
        <v>294659</v>
      </c>
      <c r="J12" s="289">
        <v>2131730</v>
      </c>
      <c r="K12" s="575">
        <v>2020</v>
      </c>
    </row>
    <row r="13" spans="1:11" ht="21.75" customHeight="1">
      <c r="A13" s="284">
        <v>2021</v>
      </c>
      <c r="B13" s="285">
        <v>70378</v>
      </c>
      <c r="C13" s="285">
        <v>45487</v>
      </c>
      <c r="D13" s="290">
        <f t="shared" ref="D13" si="0">SUM(B13:C13)</f>
        <v>115865</v>
      </c>
      <c r="E13" s="285">
        <v>1644311</v>
      </c>
      <c r="F13" s="285">
        <v>263741</v>
      </c>
      <c r="G13" s="290">
        <f t="shared" ref="G13" si="1">SUM(E13:F13)</f>
        <v>1908052</v>
      </c>
      <c r="H13" s="290">
        <f t="shared" ref="H13:I13" si="2">B13+E13</f>
        <v>1714689</v>
      </c>
      <c r="I13" s="290">
        <f t="shared" si="2"/>
        <v>309228</v>
      </c>
      <c r="J13" s="290">
        <f t="shared" ref="J13" si="3">SUM(H13:I13)</f>
        <v>2023917</v>
      </c>
      <c r="K13" s="574">
        <v>2021</v>
      </c>
    </row>
    <row r="14" spans="1:1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5"/>
      <c r="C21" s="695"/>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ht="15.75">
      <c r="A24" s="1002"/>
      <c r="B24" s="1002"/>
      <c r="C24" s="1002"/>
      <c r="D24" s="1002"/>
      <c r="E24" s="1002"/>
      <c r="F24" s="1002"/>
      <c r="G24" s="1002"/>
      <c r="H24" s="1002"/>
      <c r="I24" s="1002"/>
      <c r="J24" s="1002"/>
      <c r="K24" s="1002"/>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sheetData>
  <mergeCells count="9">
    <mergeCell ref="A24:K24"/>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F8" sqref="F8:F11"/>
    </sheetView>
  </sheetViews>
  <sheetFormatPr defaultRowHeight="12.75"/>
  <cols>
    <col min="1" max="1" width="112.42578125" customWidth="1"/>
  </cols>
  <sheetData/>
  <printOptions horizontalCentered="1" verticalCentered="1"/>
  <pageMargins left="0" right="0" top="0" bottom="0" header="0" footer="0.31496062992125984"/>
  <pageSetup paperSize="9" scale="95"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rightToLeft="1" view="pageBreakPreview" zoomScaleNormal="100" workbookViewId="0">
      <selection activeCell="G13" sqref="G13"/>
    </sheetView>
  </sheetViews>
  <sheetFormatPr defaultColWidth="11.42578125" defaultRowHeight="12.75"/>
  <cols>
    <col min="1" max="1" width="25.7109375" style="25" customWidth="1"/>
    <col min="2" max="10" width="8.7109375" style="25" customWidth="1"/>
    <col min="11" max="11" width="31.42578125" style="25" customWidth="1"/>
    <col min="12" max="16384" width="11.42578125" style="25"/>
  </cols>
  <sheetData>
    <row r="1" spans="1:18" s="21" customFormat="1" ht="21.75" customHeight="1">
      <c r="A1" s="1053" t="s">
        <v>838</v>
      </c>
      <c r="B1" s="1053"/>
      <c r="C1" s="1053"/>
      <c r="D1" s="1053"/>
      <c r="E1" s="1053"/>
      <c r="F1" s="1053"/>
      <c r="G1" s="1053"/>
      <c r="H1" s="1053"/>
      <c r="I1" s="1053"/>
      <c r="J1" s="1053"/>
      <c r="K1" s="1053"/>
      <c r="L1" s="20"/>
      <c r="M1" s="20"/>
      <c r="N1" s="20"/>
      <c r="O1" s="20"/>
      <c r="P1" s="20"/>
      <c r="Q1" s="20"/>
      <c r="R1" s="20"/>
    </row>
    <row r="2" spans="1:18" s="23" customFormat="1" ht="21.75" customHeight="1">
      <c r="A2" s="1054" t="s">
        <v>1180</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754" customFormat="1" ht="24.75" customHeight="1">
      <c r="A4" s="609" t="s">
        <v>142</v>
      </c>
      <c r="B4" s="606"/>
      <c r="C4" s="606"/>
      <c r="D4" s="606"/>
      <c r="E4" s="606"/>
      <c r="F4" s="606"/>
      <c r="G4" s="606"/>
      <c r="H4" s="606"/>
      <c r="I4" s="606"/>
      <c r="J4" s="606"/>
      <c r="K4" s="606" t="s">
        <v>141</v>
      </c>
      <c r="L4" s="753"/>
      <c r="M4" s="753"/>
      <c r="N4" s="753"/>
      <c r="O4" s="753"/>
      <c r="P4" s="753"/>
      <c r="Q4" s="753"/>
      <c r="R4" s="753"/>
    </row>
    <row r="5" spans="1:18" s="27" customFormat="1" ht="31.5" customHeight="1">
      <c r="A5" s="1143" t="s">
        <v>839</v>
      </c>
      <c r="B5" s="1139" t="s">
        <v>1269</v>
      </c>
      <c r="C5" s="1139"/>
      <c r="D5" s="1139"/>
      <c r="E5" s="1139" t="s">
        <v>1270</v>
      </c>
      <c r="F5" s="1139"/>
      <c r="G5" s="1139"/>
      <c r="H5" s="1139" t="s">
        <v>1271</v>
      </c>
      <c r="I5" s="1139"/>
      <c r="J5" s="1139"/>
      <c r="K5" s="1140" t="s">
        <v>1328</v>
      </c>
      <c r="L5" s="26"/>
      <c r="M5" s="26"/>
      <c r="N5" s="26"/>
      <c r="O5" s="26"/>
    </row>
    <row r="6" spans="1:18" ht="15.75" customHeight="1">
      <c r="A6" s="1144"/>
      <c r="B6" s="167" t="s">
        <v>478</v>
      </c>
      <c r="C6" s="167" t="s">
        <v>479</v>
      </c>
      <c r="D6" s="167" t="s">
        <v>474</v>
      </c>
      <c r="E6" s="167" t="s">
        <v>478</v>
      </c>
      <c r="F6" s="167" t="s">
        <v>479</v>
      </c>
      <c r="G6" s="167" t="s">
        <v>474</v>
      </c>
      <c r="H6" s="167" t="s">
        <v>478</v>
      </c>
      <c r="I6" s="167" t="s">
        <v>479</v>
      </c>
      <c r="J6" s="167" t="s">
        <v>474</v>
      </c>
      <c r="K6" s="1141"/>
      <c r="L6" s="24"/>
      <c r="M6" s="24"/>
      <c r="N6" s="24"/>
      <c r="O6" s="24"/>
    </row>
    <row r="7" spans="1:18" ht="15" customHeight="1">
      <c r="A7" s="1145"/>
      <c r="B7" s="168" t="s">
        <v>477</v>
      </c>
      <c r="C7" s="168" t="s">
        <v>476</v>
      </c>
      <c r="D7" s="406" t="s">
        <v>475</v>
      </c>
      <c r="E7" s="168" t="s">
        <v>477</v>
      </c>
      <c r="F7" s="168" t="s">
        <v>476</v>
      </c>
      <c r="G7" s="406" t="s">
        <v>475</v>
      </c>
      <c r="H7" s="168" t="s">
        <v>477</v>
      </c>
      <c r="I7" s="168" t="s">
        <v>476</v>
      </c>
      <c r="J7" s="406" t="s">
        <v>475</v>
      </c>
      <c r="K7" s="1142"/>
      <c r="L7" s="24"/>
      <c r="M7" s="24"/>
      <c r="N7" s="24"/>
      <c r="O7" s="24"/>
    </row>
    <row r="8" spans="1:18" ht="30" customHeight="1" thickBot="1">
      <c r="A8" s="45" t="s">
        <v>4</v>
      </c>
      <c r="B8" s="627">
        <v>34</v>
      </c>
      <c r="C8" s="627">
        <v>0</v>
      </c>
      <c r="D8" s="626">
        <f>B8+C8</f>
        <v>34</v>
      </c>
      <c r="E8" s="627">
        <v>105</v>
      </c>
      <c r="F8" s="627">
        <v>0</v>
      </c>
      <c r="G8" s="252">
        <f>E8+F8</f>
        <v>105</v>
      </c>
      <c r="H8" s="626">
        <f t="shared" ref="H8:I12" si="0">B8+E8</f>
        <v>139</v>
      </c>
      <c r="I8" s="252">
        <f t="shared" si="0"/>
        <v>0</v>
      </c>
      <c r="J8" s="626">
        <f>H8+I8</f>
        <v>139</v>
      </c>
      <c r="K8" s="625" t="s">
        <v>3</v>
      </c>
      <c r="L8" s="24"/>
      <c r="M8" s="24"/>
      <c r="N8" s="24"/>
      <c r="O8" s="24"/>
    </row>
    <row r="9" spans="1:18" ht="30" customHeight="1" thickBot="1">
      <c r="A9" s="40" t="s">
        <v>10</v>
      </c>
      <c r="B9" s="630">
        <v>49</v>
      </c>
      <c r="C9" s="630">
        <v>32</v>
      </c>
      <c r="D9" s="629">
        <f>B9+C9</f>
        <v>81</v>
      </c>
      <c r="E9" s="630">
        <v>125</v>
      </c>
      <c r="F9" s="630">
        <v>91</v>
      </c>
      <c r="G9" s="253">
        <f>E9+F9</f>
        <v>216</v>
      </c>
      <c r="H9" s="629">
        <f t="shared" si="0"/>
        <v>174</v>
      </c>
      <c r="I9" s="253">
        <f t="shared" si="0"/>
        <v>123</v>
      </c>
      <c r="J9" s="629">
        <f>H9+I9</f>
        <v>297</v>
      </c>
      <c r="K9" s="628" t="s">
        <v>9</v>
      </c>
      <c r="L9" s="24"/>
      <c r="M9" s="24"/>
      <c r="N9" s="24"/>
      <c r="O9" s="24"/>
    </row>
    <row r="10" spans="1:18" ht="30" customHeight="1" thickBot="1">
      <c r="A10" s="45" t="s">
        <v>12</v>
      </c>
      <c r="B10" s="627">
        <v>48</v>
      </c>
      <c r="C10" s="627">
        <v>148</v>
      </c>
      <c r="D10" s="626">
        <f>B10+C10</f>
        <v>196</v>
      </c>
      <c r="E10" s="627">
        <v>233</v>
      </c>
      <c r="F10" s="627">
        <v>197</v>
      </c>
      <c r="G10" s="252">
        <f>E10+F10</f>
        <v>430</v>
      </c>
      <c r="H10" s="626">
        <f t="shared" si="0"/>
        <v>281</v>
      </c>
      <c r="I10" s="252">
        <f t="shared" si="0"/>
        <v>345</v>
      </c>
      <c r="J10" s="626">
        <f>H10+I10</f>
        <v>626</v>
      </c>
      <c r="K10" s="625" t="s">
        <v>11</v>
      </c>
      <c r="L10" s="24"/>
      <c r="M10" s="24"/>
      <c r="N10" s="24"/>
      <c r="O10" s="24"/>
    </row>
    <row r="11" spans="1:18" ht="30" customHeight="1" thickBot="1">
      <c r="A11" s="40" t="s">
        <v>14</v>
      </c>
      <c r="B11" s="630">
        <v>0</v>
      </c>
      <c r="C11" s="630">
        <v>0</v>
      </c>
      <c r="D11" s="629">
        <f>B11+C11</f>
        <v>0</v>
      </c>
      <c r="E11" s="630">
        <v>82</v>
      </c>
      <c r="F11" s="630">
        <v>41</v>
      </c>
      <c r="G11" s="253">
        <f>E11+F11</f>
        <v>123</v>
      </c>
      <c r="H11" s="629">
        <f t="shared" si="0"/>
        <v>82</v>
      </c>
      <c r="I11" s="253">
        <f t="shared" si="0"/>
        <v>41</v>
      </c>
      <c r="J11" s="629">
        <f>H11+I11</f>
        <v>123</v>
      </c>
      <c r="K11" s="628" t="s">
        <v>13</v>
      </c>
      <c r="L11" s="24"/>
      <c r="M11" s="24"/>
      <c r="N11" s="24"/>
      <c r="O11" s="24"/>
    </row>
    <row r="12" spans="1:18" ht="30" customHeight="1">
      <c r="A12" s="85" t="s">
        <v>116</v>
      </c>
      <c r="B12" s="639">
        <v>0</v>
      </c>
      <c r="C12" s="639">
        <v>116</v>
      </c>
      <c r="D12" s="638">
        <f>B12+C12</f>
        <v>116</v>
      </c>
      <c r="E12" s="639">
        <v>669</v>
      </c>
      <c r="F12" s="639">
        <v>780</v>
      </c>
      <c r="G12" s="464">
        <f>E12+F12</f>
        <v>1449</v>
      </c>
      <c r="H12" s="638">
        <f t="shared" si="0"/>
        <v>669</v>
      </c>
      <c r="I12" s="464">
        <f t="shared" si="0"/>
        <v>896</v>
      </c>
      <c r="J12" s="638">
        <f>H12+I12</f>
        <v>1565</v>
      </c>
      <c r="K12" s="637" t="s">
        <v>162</v>
      </c>
      <c r="L12" s="24"/>
      <c r="M12" s="24"/>
      <c r="N12" s="24"/>
      <c r="O12" s="24"/>
    </row>
    <row r="13" spans="1:18" s="6" customFormat="1" ht="30" customHeight="1">
      <c r="A13" s="112" t="s">
        <v>474</v>
      </c>
      <c r="B13" s="636">
        <f t="shared" ref="B13:J13" si="1">SUM(B8:B12)</f>
        <v>131</v>
      </c>
      <c r="C13" s="636">
        <f t="shared" si="1"/>
        <v>296</v>
      </c>
      <c r="D13" s="636">
        <f t="shared" si="1"/>
        <v>427</v>
      </c>
      <c r="E13" s="636">
        <f t="shared" si="1"/>
        <v>1214</v>
      </c>
      <c r="F13" s="636">
        <f t="shared" si="1"/>
        <v>1109</v>
      </c>
      <c r="G13" s="259">
        <f t="shared" si="1"/>
        <v>2323</v>
      </c>
      <c r="H13" s="259">
        <f t="shared" si="1"/>
        <v>1345</v>
      </c>
      <c r="I13" s="636">
        <f t="shared" si="1"/>
        <v>1405</v>
      </c>
      <c r="J13" s="636">
        <f t="shared" si="1"/>
        <v>2750</v>
      </c>
      <c r="K13" s="471" t="s">
        <v>475</v>
      </c>
      <c r="L13" s="13"/>
      <c r="M13" s="13"/>
      <c r="N13" s="13"/>
      <c r="O13" s="13"/>
    </row>
    <row r="19" spans="1:3">
      <c r="B19" s="25" t="s">
        <v>576</v>
      </c>
      <c r="C19" s="25" t="s">
        <v>880</v>
      </c>
    </row>
    <row r="20" spans="1:3" ht="25.5">
      <c r="A20" s="24" t="s">
        <v>584</v>
      </c>
      <c r="B20" s="96">
        <f>D8</f>
        <v>34</v>
      </c>
      <c r="C20" s="96">
        <f>G8</f>
        <v>105</v>
      </c>
    </row>
    <row r="21" spans="1:3" ht="25.5">
      <c r="A21" s="24" t="s">
        <v>585</v>
      </c>
      <c r="B21" s="96">
        <f>D9</f>
        <v>81</v>
      </c>
      <c r="C21" s="96">
        <f>G9</f>
        <v>216</v>
      </c>
    </row>
    <row r="22" spans="1:3" ht="25.5">
      <c r="A22" s="24" t="s">
        <v>586</v>
      </c>
      <c r="B22" s="96">
        <f>D10</f>
        <v>196</v>
      </c>
      <c r="C22" s="96">
        <f>G10</f>
        <v>430</v>
      </c>
    </row>
    <row r="23" spans="1:3" ht="25.5">
      <c r="A23" s="24" t="s">
        <v>587</v>
      </c>
      <c r="B23" s="96">
        <f>D11</f>
        <v>0</v>
      </c>
      <c r="C23" s="96">
        <f>G11</f>
        <v>123</v>
      </c>
    </row>
    <row r="24" spans="1:3" ht="25.5">
      <c r="A24" s="24" t="s">
        <v>583</v>
      </c>
      <c r="B24" s="96">
        <f>D12</f>
        <v>116</v>
      </c>
      <c r="C24" s="96">
        <f>G12</f>
        <v>1449</v>
      </c>
    </row>
    <row r="25" spans="1:3">
      <c r="B25" s="96">
        <f>SUM(B20:B24)</f>
        <v>427</v>
      </c>
      <c r="C25" s="96">
        <f>SUM(C20:C24)</f>
        <v>2323</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rightToLeft="1" view="pageBreakPreview" zoomScaleNormal="100" zoomScaleSheetLayoutView="100" workbookViewId="0">
      <selection activeCell="F15" sqref="F15"/>
    </sheetView>
  </sheetViews>
  <sheetFormatPr defaultColWidth="11.42578125" defaultRowHeight="12.75"/>
  <cols>
    <col min="1" max="1" width="25.7109375" style="25" customWidth="1"/>
    <col min="2" max="10" width="8.7109375" style="25" customWidth="1"/>
    <col min="11" max="11" width="28.42578125" style="25" customWidth="1"/>
    <col min="12" max="16384" width="11.42578125" style="25"/>
  </cols>
  <sheetData>
    <row r="1" spans="1:15" s="21" customFormat="1" ht="23.25" customHeight="1">
      <c r="A1" s="1053" t="s">
        <v>840</v>
      </c>
      <c r="B1" s="1053"/>
      <c r="C1" s="1053"/>
      <c r="D1" s="1053"/>
      <c r="E1" s="1053"/>
      <c r="F1" s="1053"/>
      <c r="G1" s="1053"/>
      <c r="H1" s="1053"/>
      <c r="I1" s="1053"/>
      <c r="J1" s="1053"/>
      <c r="K1" s="1053"/>
      <c r="L1" s="20"/>
      <c r="M1" s="20"/>
      <c r="N1" s="20"/>
      <c r="O1" s="20"/>
    </row>
    <row r="2" spans="1:15" s="23" customFormat="1" ht="23.25" customHeight="1">
      <c r="A2" s="1054" t="s">
        <v>1181</v>
      </c>
      <c r="B2" s="1054"/>
      <c r="C2" s="1054"/>
      <c r="D2" s="1054"/>
      <c r="E2" s="1054"/>
      <c r="F2" s="1054"/>
      <c r="G2" s="1054"/>
      <c r="H2" s="1054"/>
      <c r="I2" s="1054"/>
      <c r="J2" s="1054"/>
      <c r="K2" s="1054"/>
      <c r="L2" s="22"/>
      <c r="M2" s="22"/>
      <c r="N2" s="22"/>
      <c r="O2" s="22"/>
    </row>
    <row r="3" spans="1:15" s="23" customFormat="1" ht="15.75">
      <c r="A3" s="1054">
        <v>2021</v>
      </c>
      <c r="B3" s="1054"/>
      <c r="C3" s="1054"/>
      <c r="D3" s="1054"/>
      <c r="E3" s="1054"/>
      <c r="F3" s="1054"/>
      <c r="G3" s="1054"/>
      <c r="H3" s="1054"/>
      <c r="I3" s="1054"/>
      <c r="J3" s="1054"/>
      <c r="K3" s="1054"/>
      <c r="L3" s="22"/>
      <c r="M3" s="22"/>
      <c r="N3" s="22"/>
      <c r="O3" s="22"/>
    </row>
    <row r="4" spans="1:15" s="754" customFormat="1" ht="21" customHeight="1">
      <c r="A4" s="609" t="s">
        <v>346</v>
      </c>
      <c r="B4" s="606"/>
      <c r="C4" s="606"/>
      <c r="D4" s="606"/>
      <c r="E4" s="606"/>
      <c r="F4" s="606"/>
      <c r="G4" s="606"/>
      <c r="H4" s="606"/>
      <c r="I4" s="606"/>
      <c r="J4" s="606"/>
      <c r="K4" s="606" t="s">
        <v>347</v>
      </c>
      <c r="L4" s="753"/>
      <c r="M4" s="753"/>
      <c r="N4" s="753"/>
      <c r="O4" s="753"/>
    </row>
    <row r="5" spans="1:15" s="27" customFormat="1" ht="31.5" customHeight="1">
      <c r="A5" s="1143" t="s">
        <v>1548</v>
      </c>
      <c r="B5" s="1139" t="s">
        <v>1269</v>
      </c>
      <c r="C5" s="1139"/>
      <c r="D5" s="1139"/>
      <c r="E5" s="1139" t="s">
        <v>1270</v>
      </c>
      <c r="F5" s="1139"/>
      <c r="G5" s="1139"/>
      <c r="H5" s="1139" t="s">
        <v>1271</v>
      </c>
      <c r="I5" s="1139"/>
      <c r="J5" s="1139"/>
      <c r="K5" s="1140" t="s">
        <v>1572</v>
      </c>
      <c r="L5" s="26"/>
    </row>
    <row r="6" spans="1:15" ht="15.75" customHeight="1">
      <c r="A6" s="1144"/>
      <c r="B6" s="167" t="s">
        <v>478</v>
      </c>
      <c r="C6" s="167" t="s">
        <v>479</v>
      </c>
      <c r="D6" s="167" t="s">
        <v>474</v>
      </c>
      <c r="E6" s="167" t="s">
        <v>478</v>
      </c>
      <c r="F6" s="167" t="s">
        <v>479</v>
      </c>
      <c r="G6" s="167" t="s">
        <v>474</v>
      </c>
      <c r="H6" s="167" t="s">
        <v>478</v>
      </c>
      <c r="I6" s="167" t="s">
        <v>479</v>
      </c>
      <c r="J6" s="167" t="s">
        <v>474</v>
      </c>
      <c r="K6" s="1141"/>
      <c r="L6" s="24"/>
    </row>
    <row r="7" spans="1:15" ht="15" customHeight="1">
      <c r="A7" s="1145"/>
      <c r="B7" s="168" t="s">
        <v>477</v>
      </c>
      <c r="C7" s="168" t="s">
        <v>476</v>
      </c>
      <c r="D7" s="406" t="s">
        <v>475</v>
      </c>
      <c r="E7" s="168" t="s">
        <v>477</v>
      </c>
      <c r="F7" s="168" t="s">
        <v>476</v>
      </c>
      <c r="G7" s="406" t="s">
        <v>475</v>
      </c>
      <c r="H7" s="168" t="s">
        <v>477</v>
      </c>
      <c r="I7" s="168" t="s">
        <v>476</v>
      </c>
      <c r="J7" s="406" t="s">
        <v>475</v>
      </c>
      <c r="K7" s="1142"/>
      <c r="L7" s="24"/>
    </row>
    <row r="8" spans="1:15" ht="30" customHeight="1" thickBot="1">
      <c r="A8" s="734" t="s">
        <v>498</v>
      </c>
      <c r="B8" s="294">
        <v>0</v>
      </c>
      <c r="C8" s="294">
        <v>0</v>
      </c>
      <c r="D8" s="294">
        <f t="shared" ref="D8:D14" si="0">B8+C8</f>
        <v>0</v>
      </c>
      <c r="E8" s="294">
        <v>0</v>
      </c>
      <c r="F8" s="294">
        <v>0</v>
      </c>
      <c r="G8" s="689">
        <f t="shared" ref="G8:G14" si="1">E8+F8</f>
        <v>0</v>
      </c>
      <c r="H8" s="690">
        <f>B8+E8</f>
        <v>0</v>
      </c>
      <c r="I8" s="691">
        <f>C8+F8</f>
        <v>0</v>
      </c>
      <c r="J8" s="690">
        <f t="shared" ref="J8:J14" si="2">H8+I8</f>
        <v>0</v>
      </c>
      <c r="K8" s="738" t="s">
        <v>498</v>
      </c>
      <c r="L8" s="24"/>
    </row>
    <row r="9" spans="1:15" ht="30" customHeight="1" thickBot="1">
      <c r="A9" s="725" t="s">
        <v>499</v>
      </c>
      <c r="B9" s="630">
        <v>64</v>
      </c>
      <c r="C9" s="630">
        <v>112</v>
      </c>
      <c r="D9" s="629">
        <f t="shared" si="0"/>
        <v>176</v>
      </c>
      <c r="E9" s="630">
        <v>289</v>
      </c>
      <c r="F9" s="630">
        <v>602</v>
      </c>
      <c r="G9" s="253">
        <f t="shared" si="1"/>
        <v>891</v>
      </c>
      <c r="H9" s="629">
        <f t="shared" ref="H9:I12" si="3">B9+E9</f>
        <v>353</v>
      </c>
      <c r="I9" s="253">
        <f t="shared" si="3"/>
        <v>714</v>
      </c>
      <c r="J9" s="629">
        <f t="shared" si="2"/>
        <v>1067</v>
      </c>
      <c r="K9" s="739" t="s">
        <v>499</v>
      </c>
      <c r="L9" s="24"/>
    </row>
    <row r="10" spans="1:15" ht="30" customHeight="1" thickBot="1">
      <c r="A10" s="735" t="s">
        <v>500</v>
      </c>
      <c r="B10" s="667">
        <v>0</v>
      </c>
      <c r="C10" s="667">
        <v>49</v>
      </c>
      <c r="D10" s="668">
        <f t="shared" si="0"/>
        <v>49</v>
      </c>
      <c r="E10" s="667">
        <v>294</v>
      </c>
      <c r="F10" s="667">
        <v>327</v>
      </c>
      <c r="G10" s="257">
        <f t="shared" si="1"/>
        <v>621</v>
      </c>
      <c r="H10" s="668">
        <f t="shared" si="3"/>
        <v>294</v>
      </c>
      <c r="I10" s="257">
        <f t="shared" si="3"/>
        <v>376</v>
      </c>
      <c r="J10" s="668">
        <f t="shared" si="2"/>
        <v>670</v>
      </c>
      <c r="K10" s="740" t="s">
        <v>500</v>
      </c>
      <c r="L10" s="24"/>
    </row>
    <row r="11" spans="1:15" ht="30" customHeight="1" thickBot="1">
      <c r="A11" s="725" t="s">
        <v>501</v>
      </c>
      <c r="B11" s="630">
        <v>33</v>
      </c>
      <c r="C11" s="630">
        <v>101</v>
      </c>
      <c r="D11" s="629">
        <f t="shared" si="0"/>
        <v>134</v>
      </c>
      <c r="E11" s="630">
        <v>182</v>
      </c>
      <c r="F11" s="630">
        <v>164</v>
      </c>
      <c r="G11" s="253">
        <f t="shared" si="1"/>
        <v>346</v>
      </c>
      <c r="H11" s="629">
        <f t="shared" si="3"/>
        <v>215</v>
      </c>
      <c r="I11" s="253">
        <f t="shared" si="3"/>
        <v>265</v>
      </c>
      <c r="J11" s="629">
        <f t="shared" si="2"/>
        <v>480</v>
      </c>
      <c r="K11" s="739" t="s">
        <v>501</v>
      </c>
      <c r="L11" s="24"/>
    </row>
    <row r="12" spans="1:15" ht="30" customHeight="1" thickBot="1">
      <c r="A12" s="736" t="s">
        <v>502</v>
      </c>
      <c r="B12" s="648">
        <v>34</v>
      </c>
      <c r="C12" s="648">
        <v>34</v>
      </c>
      <c r="D12" s="692">
        <f t="shared" si="0"/>
        <v>68</v>
      </c>
      <c r="E12" s="648">
        <v>291</v>
      </c>
      <c r="F12" s="648">
        <v>0</v>
      </c>
      <c r="G12" s="475">
        <f t="shared" si="1"/>
        <v>291</v>
      </c>
      <c r="H12" s="692">
        <f t="shared" si="3"/>
        <v>325</v>
      </c>
      <c r="I12" s="475">
        <f t="shared" si="3"/>
        <v>34</v>
      </c>
      <c r="J12" s="692">
        <f t="shared" si="2"/>
        <v>359</v>
      </c>
      <c r="K12" s="741" t="s">
        <v>502</v>
      </c>
      <c r="L12" s="24"/>
    </row>
    <row r="13" spans="1:15" ht="30" customHeight="1" thickBot="1">
      <c r="A13" s="725" t="s">
        <v>503</v>
      </c>
      <c r="B13" s="630">
        <v>0</v>
      </c>
      <c r="C13" s="630">
        <v>0</v>
      </c>
      <c r="D13" s="629">
        <f t="shared" si="0"/>
        <v>0</v>
      </c>
      <c r="E13" s="630">
        <v>158</v>
      </c>
      <c r="F13" s="630">
        <v>16</v>
      </c>
      <c r="G13" s="253">
        <f t="shared" si="1"/>
        <v>174</v>
      </c>
      <c r="H13" s="629">
        <f>B13+E13</f>
        <v>158</v>
      </c>
      <c r="I13" s="253">
        <f>C13+F13</f>
        <v>16</v>
      </c>
      <c r="J13" s="629">
        <f t="shared" si="2"/>
        <v>174</v>
      </c>
      <c r="K13" s="739" t="s">
        <v>503</v>
      </c>
      <c r="L13" s="24"/>
    </row>
    <row r="14" spans="1:15" s="6" customFormat="1" ht="30" customHeight="1">
      <c r="A14" s="737" t="s">
        <v>1554</v>
      </c>
      <c r="B14" s="639">
        <v>0</v>
      </c>
      <c r="C14" s="639">
        <v>0</v>
      </c>
      <c r="D14" s="638">
        <f t="shared" si="0"/>
        <v>0</v>
      </c>
      <c r="E14" s="639">
        <v>0</v>
      </c>
      <c r="F14" s="639">
        <v>0</v>
      </c>
      <c r="G14" s="464">
        <f t="shared" si="1"/>
        <v>0</v>
      </c>
      <c r="H14" s="638">
        <f>B14+E14</f>
        <v>0</v>
      </c>
      <c r="I14" s="464">
        <f>C14+F14</f>
        <v>0</v>
      </c>
      <c r="J14" s="638">
        <f t="shared" si="2"/>
        <v>0</v>
      </c>
      <c r="K14" s="742" t="s">
        <v>1554</v>
      </c>
      <c r="L14" s="13"/>
    </row>
    <row r="15" spans="1:15" ht="26.25" customHeight="1">
      <c r="A15" s="69" t="s">
        <v>474</v>
      </c>
      <c r="B15" s="636">
        <f>SUM(B9:B14)</f>
        <v>131</v>
      </c>
      <c r="C15" s="636">
        <f>SUM(C9:C14)</f>
        <v>296</v>
      </c>
      <c r="D15" s="636">
        <f t="shared" ref="D15:J15" si="4">SUM(D9:D13)</f>
        <v>427</v>
      </c>
      <c r="E15" s="636">
        <f>SUM(E9:E14)</f>
        <v>1214</v>
      </c>
      <c r="F15" s="636">
        <f>SUM(F9:F14)</f>
        <v>1109</v>
      </c>
      <c r="G15" s="259">
        <f t="shared" si="4"/>
        <v>2323</v>
      </c>
      <c r="H15" s="636">
        <f t="shared" si="4"/>
        <v>1345</v>
      </c>
      <c r="I15" s="259">
        <f t="shared" si="4"/>
        <v>1405</v>
      </c>
      <c r="J15" s="636">
        <f t="shared" si="4"/>
        <v>2750</v>
      </c>
      <c r="K15" s="733" t="s">
        <v>475</v>
      </c>
    </row>
    <row r="21" spans="1:3">
      <c r="B21" s="25" t="s">
        <v>564</v>
      </c>
      <c r="C21" s="25" t="s">
        <v>565</v>
      </c>
    </row>
    <row r="22" spans="1:3">
      <c r="A22" s="25" t="s">
        <v>499</v>
      </c>
      <c r="B22" s="96">
        <f>H9</f>
        <v>353</v>
      </c>
      <c r="C22" s="96">
        <f t="shared" ref="B22:C26" si="5">I9</f>
        <v>714</v>
      </c>
    </row>
    <row r="23" spans="1:3">
      <c r="A23" s="25" t="s">
        <v>500</v>
      </c>
      <c r="B23" s="96">
        <f>H10</f>
        <v>294</v>
      </c>
      <c r="C23" s="96">
        <f t="shared" si="5"/>
        <v>376</v>
      </c>
    </row>
    <row r="24" spans="1:3">
      <c r="A24" s="25" t="s">
        <v>501</v>
      </c>
      <c r="B24" s="96">
        <f t="shared" si="5"/>
        <v>215</v>
      </c>
      <c r="C24" s="96">
        <f t="shared" si="5"/>
        <v>265</v>
      </c>
    </row>
    <row r="25" spans="1:3">
      <c r="A25" s="25" t="s">
        <v>502</v>
      </c>
      <c r="B25" s="96">
        <f t="shared" si="5"/>
        <v>325</v>
      </c>
      <c r="C25" s="96">
        <f t="shared" si="5"/>
        <v>34</v>
      </c>
    </row>
    <row r="26" spans="1:3">
      <c r="A26" s="25" t="s">
        <v>503</v>
      </c>
      <c r="B26" s="96">
        <f t="shared" si="5"/>
        <v>158</v>
      </c>
      <c r="C26" s="96">
        <f t="shared" si="5"/>
        <v>16</v>
      </c>
    </row>
    <row r="27" spans="1:3">
      <c r="B27" s="96">
        <f>SUM(B22:B26)</f>
        <v>1345</v>
      </c>
      <c r="C27" s="96">
        <f>SUM(C22:C26)</f>
        <v>1405</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rightToLeft="1" view="pageBreakPreview" topLeftCell="A6" zoomScaleNormal="100" zoomScaleSheetLayoutView="100" workbookViewId="0">
      <selection activeCell="J13" sqref="J13"/>
    </sheetView>
  </sheetViews>
  <sheetFormatPr defaultColWidth="11.42578125" defaultRowHeight="12.75"/>
  <cols>
    <col min="1" max="1" width="26.5703125" style="25" customWidth="1"/>
    <col min="2" max="10" width="10.140625" style="25" customWidth="1"/>
    <col min="11" max="11" width="40.85546875" style="25" customWidth="1"/>
    <col min="12" max="16384" width="11.42578125" style="25"/>
  </cols>
  <sheetData>
    <row r="1" spans="1:18" s="21" customFormat="1" ht="21.75" customHeight="1">
      <c r="A1" s="1053" t="s">
        <v>841</v>
      </c>
      <c r="B1" s="1053"/>
      <c r="C1" s="1053"/>
      <c r="D1" s="1053"/>
      <c r="E1" s="1053"/>
      <c r="F1" s="1053"/>
      <c r="G1" s="1053"/>
      <c r="H1" s="1053"/>
      <c r="I1" s="1053"/>
      <c r="J1" s="1053"/>
      <c r="K1" s="1053"/>
      <c r="L1" s="20"/>
      <c r="M1" s="20"/>
      <c r="N1" s="20"/>
      <c r="O1" s="20"/>
      <c r="P1" s="20"/>
      <c r="Q1" s="20"/>
      <c r="R1" s="20"/>
    </row>
    <row r="2" spans="1:18" s="23" customFormat="1" ht="21.75" customHeight="1">
      <c r="A2" s="1054" t="s">
        <v>1182</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19.5" customHeight="1">
      <c r="A4" s="583" t="s">
        <v>353</v>
      </c>
      <c r="B4" s="582"/>
      <c r="C4" s="582"/>
      <c r="D4" s="582"/>
      <c r="E4" s="582"/>
      <c r="F4" s="582"/>
      <c r="G4" s="582"/>
      <c r="H4" s="582"/>
      <c r="I4" s="582"/>
      <c r="J4" s="582"/>
      <c r="K4" s="582" t="s">
        <v>354</v>
      </c>
      <c r="L4" s="5"/>
      <c r="M4" s="5"/>
      <c r="N4" s="5"/>
      <c r="O4" s="5"/>
      <c r="P4" s="5"/>
      <c r="Q4" s="5"/>
      <c r="R4" s="5"/>
    </row>
    <row r="5" spans="1:18" s="27" customFormat="1" ht="52.5" customHeight="1">
      <c r="A5" s="1149" t="s">
        <v>1768</v>
      </c>
      <c r="B5" s="1139" t="s">
        <v>1269</v>
      </c>
      <c r="C5" s="1139"/>
      <c r="D5" s="1139"/>
      <c r="E5" s="1139" t="s">
        <v>1270</v>
      </c>
      <c r="F5" s="1139"/>
      <c r="G5" s="1139"/>
      <c r="H5" s="1139" t="s">
        <v>1271</v>
      </c>
      <c r="I5" s="1139"/>
      <c r="J5" s="1139"/>
      <c r="K5" s="1146" t="s">
        <v>1769</v>
      </c>
      <c r="L5" s="26"/>
      <c r="M5" s="26"/>
      <c r="N5" s="26"/>
      <c r="O5" s="26"/>
    </row>
    <row r="6" spans="1:18" ht="29.25" customHeight="1">
      <c r="A6" s="1150"/>
      <c r="B6" s="476" t="s">
        <v>456</v>
      </c>
      <c r="C6" s="476" t="s">
        <v>457</v>
      </c>
      <c r="D6" s="476" t="s">
        <v>440</v>
      </c>
      <c r="E6" s="476" t="s">
        <v>456</v>
      </c>
      <c r="F6" s="476" t="s">
        <v>457</v>
      </c>
      <c r="G6" s="476" t="s">
        <v>440</v>
      </c>
      <c r="H6" s="476" t="s">
        <v>456</v>
      </c>
      <c r="I6" s="476" t="s">
        <v>457</v>
      </c>
      <c r="J6" s="476" t="s">
        <v>440</v>
      </c>
      <c r="K6" s="1147"/>
      <c r="L6" s="24"/>
      <c r="M6" s="24"/>
      <c r="N6" s="24"/>
      <c r="O6" s="24"/>
    </row>
    <row r="7" spans="1:18" ht="45.75" customHeight="1">
      <c r="A7" s="1151"/>
      <c r="B7" s="411" t="s">
        <v>393</v>
      </c>
      <c r="C7" s="411" t="s">
        <v>394</v>
      </c>
      <c r="D7" s="411" t="s">
        <v>458</v>
      </c>
      <c r="E7" s="411" t="s">
        <v>393</v>
      </c>
      <c r="F7" s="411" t="s">
        <v>394</v>
      </c>
      <c r="G7" s="411" t="s">
        <v>458</v>
      </c>
      <c r="H7" s="411" t="s">
        <v>393</v>
      </c>
      <c r="I7" s="411" t="s">
        <v>394</v>
      </c>
      <c r="J7" s="411" t="s">
        <v>458</v>
      </c>
      <c r="K7" s="1148"/>
      <c r="L7" s="24"/>
      <c r="M7" s="24"/>
      <c r="N7" s="24"/>
      <c r="O7" s="24"/>
    </row>
    <row r="8" spans="1:18" ht="30" customHeight="1" thickBot="1">
      <c r="A8" s="45" t="s">
        <v>434</v>
      </c>
      <c r="B8" s="627">
        <v>132</v>
      </c>
      <c r="C8" s="627">
        <v>229</v>
      </c>
      <c r="D8" s="626">
        <f t="shared" ref="D8:D15" si="0">B8+C8</f>
        <v>361</v>
      </c>
      <c r="E8" s="627">
        <v>0</v>
      </c>
      <c r="F8" s="627">
        <v>0</v>
      </c>
      <c r="G8" s="252">
        <f t="shared" ref="G8:G15" si="1">E8+F8</f>
        <v>0</v>
      </c>
      <c r="H8" s="626">
        <f t="shared" ref="H8:I15" si="2">B8+E8</f>
        <v>132</v>
      </c>
      <c r="I8" s="252">
        <f t="shared" si="2"/>
        <v>229</v>
      </c>
      <c r="J8" s="626">
        <f t="shared" ref="J8:J15" si="3">H8+I8</f>
        <v>361</v>
      </c>
      <c r="K8" s="653" t="s">
        <v>424</v>
      </c>
      <c r="L8" s="24"/>
      <c r="M8" s="24"/>
      <c r="N8" s="24"/>
      <c r="O8" s="24"/>
    </row>
    <row r="9" spans="1:18" ht="30" customHeight="1" thickBot="1">
      <c r="A9" s="40" t="s">
        <v>435</v>
      </c>
      <c r="B9" s="630">
        <v>0</v>
      </c>
      <c r="C9" s="630">
        <v>82</v>
      </c>
      <c r="D9" s="629">
        <f t="shared" si="0"/>
        <v>82</v>
      </c>
      <c r="E9" s="630">
        <v>205</v>
      </c>
      <c r="F9" s="630">
        <v>246</v>
      </c>
      <c r="G9" s="253">
        <f t="shared" si="1"/>
        <v>451</v>
      </c>
      <c r="H9" s="629">
        <f t="shared" si="2"/>
        <v>205</v>
      </c>
      <c r="I9" s="253">
        <f t="shared" si="2"/>
        <v>328</v>
      </c>
      <c r="J9" s="629">
        <f t="shared" si="3"/>
        <v>533</v>
      </c>
      <c r="K9" s="652" t="s">
        <v>684</v>
      </c>
      <c r="L9" s="24"/>
      <c r="M9" s="24"/>
      <c r="N9" s="24"/>
      <c r="O9" s="24"/>
    </row>
    <row r="10" spans="1:18" ht="30" customHeight="1" thickBot="1">
      <c r="A10" s="45" t="s">
        <v>436</v>
      </c>
      <c r="B10" s="627">
        <v>65</v>
      </c>
      <c r="C10" s="627">
        <v>130</v>
      </c>
      <c r="D10" s="626">
        <f t="shared" si="0"/>
        <v>195</v>
      </c>
      <c r="E10" s="627">
        <v>407</v>
      </c>
      <c r="F10" s="627">
        <v>338</v>
      </c>
      <c r="G10" s="252">
        <f t="shared" si="1"/>
        <v>745</v>
      </c>
      <c r="H10" s="626">
        <f t="shared" si="2"/>
        <v>472</v>
      </c>
      <c r="I10" s="252">
        <f t="shared" si="2"/>
        <v>468</v>
      </c>
      <c r="J10" s="626">
        <f t="shared" si="3"/>
        <v>940</v>
      </c>
      <c r="K10" s="653" t="s">
        <v>425</v>
      </c>
      <c r="L10" s="24"/>
      <c r="M10" s="24"/>
      <c r="N10" s="24"/>
      <c r="O10" s="24"/>
    </row>
    <row r="11" spans="1:18" ht="30" customHeight="1" thickBot="1">
      <c r="A11" s="40" t="s">
        <v>437</v>
      </c>
      <c r="B11" s="630">
        <v>0</v>
      </c>
      <c r="C11" s="630">
        <v>66</v>
      </c>
      <c r="D11" s="629">
        <f t="shared" si="0"/>
        <v>66</v>
      </c>
      <c r="E11" s="630">
        <v>371</v>
      </c>
      <c r="F11" s="630">
        <v>197</v>
      </c>
      <c r="G11" s="253">
        <f t="shared" si="1"/>
        <v>568</v>
      </c>
      <c r="H11" s="629">
        <f t="shared" si="2"/>
        <v>371</v>
      </c>
      <c r="I11" s="253">
        <f t="shared" si="2"/>
        <v>263</v>
      </c>
      <c r="J11" s="629">
        <f t="shared" si="3"/>
        <v>634</v>
      </c>
      <c r="K11" s="652" t="s">
        <v>426</v>
      </c>
      <c r="L11" s="24"/>
      <c r="M11" s="24"/>
      <c r="N11" s="24"/>
      <c r="O11" s="24"/>
    </row>
    <row r="12" spans="1:18" ht="30" customHeight="1" thickBot="1">
      <c r="A12" s="45" t="s">
        <v>438</v>
      </c>
      <c r="B12" s="627">
        <v>0</v>
      </c>
      <c r="C12" s="627">
        <v>0</v>
      </c>
      <c r="D12" s="626">
        <f t="shared" si="0"/>
        <v>0</v>
      </c>
      <c r="E12" s="627">
        <v>0</v>
      </c>
      <c r="F12" s="627">
        <v>0</v>
      </c>
      <c r="G12" s="252">
        <f t="shared" si="1"/>
        <v>0</v>
      </c>
      <c r="H12" s="626">
        <f t="shared" si="2"/>
        <v>0</v>
      </c>
      <c r="I12" s="252">
        <f t="shared" si="2"/>
        <v>0</v>
      </c>
      <c r="J12" s="626">
        <f t="shared" si="3"/>
        <v>0</v>
      </c>
      <c r="K12" s="653" t="s">
        <v>427</v>
      </c>
      <c r="L12" s="24"/>
      <c r="M12" s="24"/>
      <c r="N12" s="24"/>
      <c r="O12" s="24"/>
    </row>
    <row r="13" spans="1:18" ht="30" customHeight="1" thickBot="1">
      <c r="A13" s="40" t="s">
        <v>1777</v>
      </c>
      <c r="B13" s="630">
        <v>0</v>
      </c>
      <c r="C13" s="630">
        <v>17</v>
      </c>
      <c r="D13" s="629">
        <f t="shared" si="0"/>
        <v>17</v>
      </c>
      <c r="E13" s="630">
        <v>0</v>
      </c>
      <c r="F13" s="630">
        <v>181</v>
      </c>
      <c r="G13" s="253">
        <f>E13+F13</f>
        <v>181</v>
      </c>
      <c r="H13" s="629">
        <f>B13+E13</f>
        <v>0</v>
      </c>
      <c r="I13" s="253">
        <f>C13+F13</f>
        <v>198</v>
      </c>
      <c r="J13" s="629">
        <f>H13+I13</f>
        <v>198</v>
      </c>
      <c r="K13" s="652" t="s">
        <v>1778</v>
      </c>
      <c r="L13" s="24"/>
      <c r="M13" s="24"/>
      <c r="N13" s="24"/>
      <c r="O13" s="24"/>
    </row>
    <row r="14" spans="1:18" ht="30" customHeight="1" thickBot="1">
      <c r="A14" s="45" t="s">
        <v>439</v>
      </c>
      <c r="B14" s="627">
        <v>0</v>
      </c>
      <c r="C14" s="627">
        <v>0</v>
      </c>
      <c r="D14" s="626">
        <f t="shared" si="0"/>
        <v>0</v>
      </c>
      <c r="E14" s="627">
        <v>0</v>
      </c>
      <c r="F14" s="627">
        <v>0</v>
      </c>
      <c r="G14" s="252">
        <f t="shared" si="1"/>
        <v>0</v>
      </c>
      <c r="H14" s="626">
        <f t="shared" si="2"/>
        <v>0</v>
      </c>
      <c r="I14" s="252">
        <f t="shared" si="2"/>
        <v>0</v>
      </c>
      <c r="J14" s="626">
        <f t="shared" si="3"/>
        <v>0</v>
      </c>
      <c r="K14" s="653" t="s">
        <v>433</v>
      </c>
      <c r="L14" s="24"/>
      <c r="M14" s="24"/>
      <c r="N14" s="24"/>
      <c r="O14" s="24"/>
    </row>
    <row r="15" spans="1:18" ht="30" customHeight="1">
      <c r="A15" s="49" t="s">
        <v>1225</v>
      </c>
      <c r="B15" s="624">
        <v>0</v>
      </c>
      <c r="C15" s="624">
        <v>0</v>
      </c>
      <c r="D15" s="623">
        <f t="shared" si="0"/>
        <v>0</v>
      </c>
      <c r="E15" s="624">
        <v>307</v>
      </c>
      <c r="F15" s="624">
        <v>164</v>
      </c>
      <c r="G15" s="421">
        <f t="shared" si="1"/>
        <v>471</v>
      </c>
      <c r="H15" s="623">
        <f t="shared" si="2"/>
        <v>307</v>
      </c>
      <c r="I15" s="421">
        <f t="shared" si="2"/>
        <v>164</v>
      </c>
      <c r="J15" s="623">
        <f t="shared" si="3"/>
        <v>471</v>
      </c>
      <c r="K15" s="654" t="s">
        <v>1226</v>
      </c>
      <c r="L15" s="24"/>
      <c r="M15" s="24"/>
      <c r="N15" s="24"/>
      <c r="O15" s="24"/>
    </row>
    <row r="16" spans="1:18" ht="30" customHeight="1">
      <c r="A16" s="101" t="s">
        <v>440</v>
      </c>
      <c r="B16" s="621">
        <f>SUM(B8:B15)</f>
        <v>197</v>
      </c>
      <c r="C16" s="621">
        <f>SUM(C8:C15)</f>
        <v>524</v>
      </c>
      <c r="D16" s="621">
        <f t="shared" ref="D16:J16" si="4">SUM(D8:D15)</f>
        <v>721</v>
      </c>
      <c r="E16" s="621">
        <f t="shared" si="4"/>
        <v>1290</v>
      </c>
      <c r="F16" s="621">
        <f t="shared" si="4"/>
        <v>1126</v>
      </c>
      <c r="G16" s="453">
        <f t="shared" si="4"/>
        <v>2416</v>
      </c>
      <c r="H16" s="621">
        <f t="shared" si="4"/>
        <v>1487</v>
      </c>
      <c r="I16" s="453">
        <f t="shared" si="4"/>
        <v>1650</v>
      </c>
      <c r="J16" s="621">
        <f t="shared" si="4"/>
        <v>3137</v>
      </c>
      <c r="K16" s="714" t="s">
        <v>442</v>
      </c>
      <c r="L16" s="24"/>
      <c r="M16" s="24"/>
      <c r="N16" s="24"/>
      <c r="O16" s="24"/>
    </row>
    <row r="17" spans="1:18" ht="30" customHeight="1">
      <c r="A17" s="101" t="s">
        <v>441</v>
      </c>
      <c r="B17" s="621">
        <v>131</v>
      </c>
      <c r="C17" s="621">
        <v>296</v>
      </c>
      <c r="D17" s="621">
        <f>B17+C17</f>
        <v>427</v>
      </c>
      <c r="E17" s="621">
        <v>1214</v>
      </c>
      <c r="F17" s="621">
        <v>1109</v>
      </c>
      <c r="G17" s="621">
        <f>E17+F17</f>
        <v>2323</v>
      </c>
      <c r="H17" s="621">
        <f>B17+E17</f>
        <v>1345</v>
      </c>
      <c r="I17" s="621">
        <f>C17+F17</f>
        <v>1405</v>
      </c>
      <c r="J17" s="621">
        <f>D17+G17</f>
        <v>2750</v>
      </c>
      <c r="K17" s="714" t="s">
        <v>443</v>
      </c>
      <c r="L17" s="24"/>
      <c r="M17" s="24"/>
      <c r="N17" s="24"/>
      <c r="O17" s="24"/>
    </row>
    <row r="18" spans="1:18" ht="18" customHeight="1">
      <c r="A18" s="35" t="s">
        <v>444</v>
      </c>
      <c r="B18" s="35"/>
      <c r="K18" s="25" t="s">
        <v>392</v>
      </c>
      <c r="L18" s="17"/>
      <c r="M18" s="17"/>
      <c r="N18" s="17"/>
      <c r="O18" s="17"/>
    </row>
    <row r="19" spans="1:18" ht="18" customHeight="1">
      <c r="A19" s="35" t="s">
        <v>445</v>
      </c>
      <c r="C19" s="24"/>
      <c r="D19" s="24"/>
      <c r="E19" s="24"/>
      <c r="F19" s="24"/>
      <c r="G19" s="24"/>
      <c r="H19" s="24"/>
      <c r="I19" s="24"/>
      <c r="J19" s="24"/>
      <c r="K19" s="25" t="s">
        <v>1745</v>
      </c>
      <c r="L19" s="17"/>
      <c r="M19" s="17"/>
      <c r="N19" s="17"/>
      <c r="O19" s="17"/>
      <c r="P19" s="24"/>
      <c r="Q19" s="24"/>
      <c r="R19" s="24"/>
    </row>
    <row r="23" spans="1:18" ht="15.75">
      <c r="F23" s="97"/>
      <c r="G23" s="97"/>
      <c r="H23" s="97"/>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rightToLeft="1" view="pageBreakPreview" zoomScaleNormal="100" zoomScaleSheetLayoutView="100" workbookViewId="0">
      <selection activeCell="A18" sqref="A18"/>
    </sheetView>
  </sheetViews>
  <sheetFormatPr defaultColWidth="11.42578125" defaultRowHeight="12.75"/>
  <cols>
    <col min="1" max="1" width="25.5703125" style="25" customWidth="1"/>
    <col min="2" max="10" width="10.7109375" style="25" customWidth="1"/>
    <col min="11" max="11" width="35" style="25" customWidth="1"/>
    <col min="12" max="16384" width="11.42578125" style="25"/>
  </cols>
  <sheetData>
    <row r="1" spans="1:18" s="21" customFormat="1" ht="23.25">
      <c r="A1" s="1053" t="s">
        <v>1073</v>
      </c>
      <c r="B1" s="1053"/>
      <c r="C1" s="1053"/>
      <c r="D1" s="1053"/>
      <c r="E1" s="1053"/>
      <c r="F1" s="1053"/>
      <c r="G1" s="1053"/>
      <c r="H1" s="1053"/>
      <c r="I1" s="1053"/>
      <c r="J1" s="1053"/>
      <c r="K1" s="1053"/>
      <c r="L1" s="20"/>
      <c r="M1" s="20"/>
      <c r="N1" s="20"/>
      <c r="O1" s="20"/>
      <c r="P1" s="20"/>
      <c r="Q1" s="20"/>
      <c r="R1" s="20"/>
    </row>
    <row r="2" spans="1:18" s="23" customFormat="1" ht="36" customHeight="1">
      <c r="A2" s="1054" t="s">
        <v>1583</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15.75">
      <c r="A4" s="583" t="s">
        <v>461</v>
      </c>
      <c r="B4" s="582"/>
      <c r="C4" s="582"/>
      <c r="D4" s="582"/>
      <c r="E4" s="582"/>
      <c r="F4" s="582"/>
      <c r="G4" s="582"/>
      <c r="H4" s="582"/>
      <c r="I4" s="582"/>
      <c r="J4" s="582"/>
      <c r="K4" s="582" t="s">
        <v>462</v>
      </c>
      <c r="L4" s="5"/>
      <c r="M4" s="5"/>
      <c r="N4" s="5"/>
      <c r="O4" s="5"/>
      <c r="P4" s="5"/>
      <c r="Q4" s="5"/>
      <c r="R4" s="5"/>
    </row>
    <row r="5" spans="1:18" s="27" customFormat="1" ht="38.25" customHeight="1">
      <c r="A5" s="1149" t="s">
        <v>1759</v>
      </c>
      <c r="B5" s="1139" t="s">
        <v>1269</v>
      </c>
      <c r="C5" s="1139"/>
      <c r="D5" s="1139"/>
      <c r="E5" s="1139" t="s">
        <v>1270</v>
      </c>
      <c r="F5" s="1139"/>
      <c r="G5" s="1139"/>
      <c r="H5" s="1139" t="s">
        <v>1271</v>
      </c>
      <c r="I5" s="1139"/>
      <c r="J5" s="1139"/>
      <c r="K5" s="1146" t="s">
        <v>1760</v>
      </c>
      <c r="L5" s="26"/>
      <c r="M5" s="26"/>
      <c r="N5" s="26"/>
      <c r="O5" s="26"/>
    </row>
    <row r="6" spans="1:18" ht="29.25" customHeight="1">
      <c r="A6" s="1150"/>
      <c r="B6" s="476" t="s">
        <v>456</v>
      </c>
      <c r="C6" s="476" t="s">
        <v>457</v>
      </c>
      <c r="D6" s="476" t="s">
        <v>440</v>
      </c>
      <c r="E6" s="476" t="s">
        <v>456</v>
      </c>
      <c r="F6" s="476" t="s">
        <v>457</v>
      </c>
      <c r="G6" s="476" t="s">
        <v>440</v>
      </c>
      <c r="H6" s="476" t="s">
        <v>456</v>
      </c>
      <c r="I6" s="476" t="s">
        <v>457</v>
      </c>
      <c r="J6" s="476" t="s">
        <v>440</v>
      </c>
      <c r="K6" s="1147"/>
      <c r="L6" s="24"/>
      <c r="M6" s="24"/>
      <c r="N6" s="24"/>
      <c r="O6" s="24"/>
    </row>
    <row r="7" spans="1:18" ht="45" customHeight="1">
      <c r="A7" s="1151"/>
      <c r="B7" s="411" t="s">
        <v>393</v>
      </c>
      <c r="C7" s="411" t="s">
        <v>394</v>
      </c>
      <c r="D7" s="411" t="s">
        <v>458</v>
      </c>
      <c r="E7" s="411" t="s">
        <v>393</v>
      </c>
      <c r="F7" s="411" t="s">
        <v>394</v>
      </c>
      <c r="G7" s="411" t="s">
        <v>458</v>
      </c>
      <c r="H7" s="411" t="s">
        <v>393</v>
      </c>
      <c r="I7" s="411" t="s">
        <v>394</v>
      </c>
      <c r="J7" s="411" t="s">
        <v>458</v>
      </c>
      <c r="K7" s="1148"/>
      <c r="L7" s="24"/>
      <c r="M7" s="24"/>
      <c r="N7" s="24"/>
      <c r="O7" s="24"/>
    </row>
    <row r="8" spans="1:18" ht="30" customHeight="1" thickBot="1">
      <c r="A8" s="39" t="s">
        <v>472</v>
      </c>
      <c r="B8" s="361">
        <v>0</v>
      </c>
      <c r="C8" s="361">
        <v>0</v>
      </c>
      <c r="D8" s="626">
        <f>B8+C8</f>
        <v>0</v>
      </c>
      <c r="E8" s="361">
        <v>139</v>
      </c>
      <c r="F8" s="361">
        <v>0</v>
      </c>
      <c r="G8" s="254">
        <f>E8+F8</f>
        <v>139</v>
      </c>
      <c r="H8" s="626">
        <f t="shared" ref="H8:I11" si="0">B8+E8</f>
        <v>139</v>
      </c>
      <c r="I8" s="254">
        <f t="shared" si="0"/>
        <v>0</v>
      </c>
      <c r="J8" s="626">
        <f>H8+I8</f>
        <v>139</v>
      </c>
      <c r="K8" s="653" t="s">
        <v>463</v>
      </c>
      <c r="L8" s="24"/>
      <c r="M8" s="24"/>
      <c r="N8" s="24"/>
      <c r="O8" s="24"/>
    </row>
    <row r="9" spans="1:18" ht="30" customHeight="1" thickBot="1">
      <c r="A9" s="40" t="s">
        <v>1779</v>
      </c>
      <c r="B9" s="360">
        <v>0</v>
      </c>
      <c r="C9" s="360">
        <v>0</v>
      </c>
      <c r="D9" s="629">
        <f>B9+C9</f>
        <v>0</v>
      </c>
      <c r="E9" s="360">
        <v>0</v>
      </c>
      <c r="F9" s="360">
        <v>0</v>
      </c>
      <c r="G9" s="253">
        <f>E9+F9</f>
        <v>0</v>
      </c>
      <c r="H9" s="629">
        <f t="shared" si="0"/>
        <v>0</v>
      </c>
      <c r="I9" s="253">
        <f t="shared" si="0"/>
        <v>0</v>
      </c>
      <c r="J9" s="629">
        <f>H9+I9</f>
        <v>0</v>
      </c>
      <c r="K9" s="652" t="s">
        <v>1781</v>
      </c>
      <c r="L9" s="24"/>
      <c r="M9" s="24"/>
      <c r="N9" s="24"/>
      <c r="O9" s="24"/>
    </row>
    <row r="10" spans="1:18" ht="30" customHeight="1" thickBot="1">
      <c r="A10" s="39" t="s">
        <v>473</v>
      </c>
      <c r="B10" s="361">
        <v>0</v>
      </c>
      <c r="C10" s="361">
        <v>0</v>
      </c>
      <c r="D10" s="626">
        <f>B10+C10</f>
        <v>0</v>
      </c>
      <c r="E10" s="361">
        <v>0</v>
      </c>
      <c r="F10" s="361">
        <v>164</v>
      </c>
      <c r="G10" s="254">
        <f>E10+F10</f>
        <v>164</v>
      </c>
      <c r="H10" s="626">
        <f t="shared" si="0"/>
        <v>0</v>
      </c>
      <c r="I10" s="254">
        <f t="shared" si="0"/>
        <v>164</v>
      </c>
      <c r="J10" s="626">
        <f>H10+I10</f>
        <v>164</v>
      </c>
      <c r="K10" s="653" t="s">
        <v>464</v>
      </c>
      <c r="L10" s="24"/>
      <c r="M10" s="24"/>
      <c r="N10" s="24"/>
      <c r="O10" s="24"/>
    </row>
    <row r="11" spans="1:18" ht="30" customHeight="1">
      <c r="A11" s="49" t="s">
        <v>1780</v>
      </c>
      <c r="B11" s="403">
        <v>0</v>
      </c>
      <c r="C11" s="403">
        <v>0</v>
      </c>
      <c r="D11" s="623">
        <f>B11+C11</f>
        <v>0</v>
      </c>
      <c r="E11" s="403">
        <v>168</v>
      </c>
      <c r="F11" s="403">
        <v>0</v>
      </c>
      <c r="G11" s="421">
        <f>E11+F11</f>
        <v>168</v>
      </c>
      <c r="H11" s="623">
        <f t="shared" si="0"/>
        <v>168</v>
      </c>
      <c r="I11" s="421">
        <f t="shared" si="0"/>
        <v>0</v>
      </c>
      <c r="J11" s="623">
        <f>H11+I11</f>
        <v>168</v>
      </c>
      <c r="K11" s="654" t="s">
        <v>465</v>
      </c>
      <c r="L11" s="24"/>
      <c r="M11" s="24"/>
      <c r="N11" s="24"/>
      <c r="O11" s="24"/>
    </row>
    <row r="12" spans="1:18" ht="30" customHeight="1">
      <c r="A12" s="101" t="s">
        <v>440</v>
      </c>
      <c r="B12" s="621">
        <f t="shared" ref="B12:J12" si="1">SUM(B8:B11)</f>
        <v>0</v>
      </c>
      <c r="C12" s="621">
        <f t="shared" si="1"/>
        <v>0</v>
      </c>
      <c r="D12" s="621">
        <f t="shared" si="1"/>
        <v>0</v>
      </c>
      <c r="E12" s="621">
        <f t="shared" si="1"/>
        <v>307</v>
      </c>
      <c r="F12" s="621">
        <f t="shared" si="1"/>
        <v>164</v>
      </c>
      <c r="G12" s="621">
        <f t="shared" si="1"/>
        <v>471</v>
      </c>
      <c r="H12" s="621">
        <f t="shared" si="1"/>
        <v>307</v>
      </c>
      <c r="I12" s="453">
        <f t="shared" si="1"/>
        <v>164</v>
      </c>
      <c r="J12" s="621">
        <f t="shared" si="1"/>
        <v>471</v>
      </c>
      <c r="K12" s="714" t="s">
        <v>442</v>
      </c>
      <c r="L12" s="24"/>
      <c r="M12" s="24"/>
      <c r="N12" s="24"/>
      <c r="O12" s="24"/>
    </row>
    <row r="13" spans="1:18" s="6" customFormat="1" ht="30" customHeight="1">
      <c r="A13" s="101" t="s">
        <v>441</v>
      </c>
      <c r="B13" s="621">
        <v>131</v>
      </c>
      <c r="C13" s="621">
        <v>296</v>
      </c>
      <c r="D13" s="621">
        <f>B13+C13</f>
        <v>427</v>
      </c>
      <c r="E13" s="621">
        <v>1214</v>
      </c>
      <c r="F13" s="621">
        <v>1109</v>
      </c>
      <c r="G13" s="621">
        <f>E13+F13</f>
        <v>2323</v>
      </c>
      <c r="H13" s="621">
        <f>B13+E13</f>
        <v>1345</v>
      </c>
      <c r="I13" s="621">
        <f>C13+F13</f>
        <v>1405</v>
      </c>
      <c r="J13" s="621">
        <f>D13+G13</f>
        <v>2750</v>
      </c>
      <c r="K13" s="714" t="s">
        <v>443</v>
      </c>
      <c r="L13" s="13"/>
      <c r="M13" s="13"/>
      <c r="N13" s="13"/>
      <c r="O13" s="13"/>
    </row>
    <row r="14" spans="1:18" ht="18" customHeight="1">
      <c r="A14" s="35" t="s">
        <v>444</v>
      </c>
      <c r="B14" s="35"/>
      <c r="K14" s="25" t="s">
        <v>392</v>
      </c>
      <c r="L14" s="17"/>
      <c r="M14" s="17"/>
      <c r="N14" s="17"/>
      <c r="O14" s="17"/>
    </row>
    <row r="15" spans="1:18" ht="18" customHeight="1">
      <c r="A15" s="35" t="s">
        <v>445</v>
      </c>
      <c r="B15" s="35"/>
      <c r="K15" s="25" t="s">
        <v>1745</v>
      </c>
      <c r="L15" s="17"/>
      <c r="M15" s="17"/>
      <c r="N15" s="17"/>
      <c r="O15" s="17"/>
    </row>
    <row r="16" spans="1:18" ht="18" customHeight="1">
      <c r="A16" s="35"/>
      <c r="C16" s="24"/>
      <c r="D16" s="24"/>
      <c r="E16" s="24"/>
      <c r="F16" s="24"/>
      <c r="G16" s="24"/>
      <c r="H16" s="24"/>
      <c r="I16" s="24"/>
      <c r="J16" s="24"/>
      <c r="L16" s="17"/>
      <c r="M16" s="17"/>
      <c r="N16" s="17"/>
      <c r="O16" s="17"/>
      <c r="P16" s="24"/>
      <c r="Q16" s="24"/>
      <c r="R16" s="24"/>
    </row>
    <row r="18" spans="4:7" ht="15.75">
      <c r="D18" s="97"/>
      <c r="E18" s="97"/>
      <c r="F18" s="97"/>
      <c r="G18" s="97"/>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90" zoomScaleNormal="100" zoomScaleSheetLayoutView="90" workbookViewId="0">
      <selection activeCell="C9" sqref="C9"/>
    </sheetView>
  </sheetViews>
  <sheetFormatPr defaultColWidth="11.42578125" defaultRowHeight="12.75"/>
  <cols>
    <col min="1" max="1" width="37" style="25" customWidth="1"/>
    <col min="2" max="4" width="17.7109375" style="25" customWidth="1"/>
    <col min="5" max="5" width="37" style="25" customWidth="1"/>
    <col min="6" max="16384" width="11.42578125" style="25"/>
  </cols>
  <sheetData>
    <row r="1" spans="1:12" s="21" customFormat="1" ht="27.75" customHeight="1">
      <c r="A1" s="1053" t="s">
        <v>1204</v>
      </c>
      <c r="B1" s="1053"/>
      <c r="C1" s="1053"/>
      <c r="D1" s="1053"/>
      <c r="E1" s="1053"/>
      <c r="F1" s="20"/>
      <c r="G1" s="20"/>
      <c r="H1" s="20"/>
      <c r="I1" s="20"/>
      <c r="J1" s="20"/>
      <c r="K1" s="20"/>
      <c r="L1" s="20"/>
    </row>
    <row r="2" spans="1:12" s="23" customFormat="1" ht="32.25" customHeight="1">
      <c r="A2" s="1054" t="s">
        <v>1205</v>
      </c>
      <c r="B2" s="1054"/>
      <c r="C2" s="1054"/>
      <c r="D2" s="1054"/>
      <c r="E2" s="1054"/>
      <c r="F2" s="22"/>
      <c r="G2" s="22"/>
      <c r="H2" s="22"/>
      <c r="I2" s="22"/>
      <c r="J2" s="22"/>
      <c r="K2" s="22"/>
      <c r="L2" s="22"/>
    </row>
    <row r="3" spans="1:12" s="23" customFormat="1" ht="15.75">
      <c r="A3" s="1054">
        <v>2021</v>
      </c>
      <c r="B3" s="1054"/>
      <c r="C3" s="1054"/>
      <c r="D3" s="1054"/>
      <c r="E3" s="1054"/>
      <c r="F3" s="22"/>
      <c r="G3" s="22"/>
      <c r="H3" s="22"/>
      <c r="I3" s="22"/>
      <c r="J3" s="22"/>
      <c r="K3" s="22"/>
      <c r="L3" s="22"/>
    </row>
    <row r="4" spans="1:12" s="14" customFormat="1" ht="19.5" customHeight="1">
      <c r="A4" s="583" t="s">
        <v>355</v>
      </c>
      <c r="B4" s="582"/>
      <c r="C4" s="582"/>
      <c r="D4" s="582"/>
      <c r="E4" s="582" t="s">
        <v>356</v>
      </c>
      <c r="F4" s="5"/>
      <c r="G4" s="5"/>
      <c r="H4" s="5"/>
      <c r="I4" s="5"/>
      <c r="J4" s="5"/>
      <c r="K4" s="5"/>
      <c r="L4" s="5"/>
    </row>
    <row r="5" spans="1:12" ht="30" customHeight="1">
      <c r="A5" s="1143" t="s">
        <v>1551</v>
      </c>
      <c r="B5" s="477" t="s">
        <v>478</v>
      </c>
      <c r="C5" s="477" t="s">
        <v>479</v>
      </c>
      <c r="D5" s="477" t="s">
        <v>474</v>
      </c>
      <c r="E5" s="1140" t="s">
        <v>1550</v>
      </c>
      <c r="F5" s="24"/>
      <c r="G5" s="24"/>
      <c r="H5" s="24"/>
      <c r="I5" s="24"/>
    </row>
    <row r="6" spans="1:12" ht="32.25" customHeight="1">
      <c r="A6" s="1145"/>
      <c r="B6" s="412" t="s">
        <v>477</v>
      </c>
      <c r="C6" s="412" t="s">
        <v>476</v>
      </c>
      <c r="D6" s="412" t="s">
        <v>475</v>
      </c>
      <c r="E6" s="1142"/>
      <c r="F6" s="24"/>
      <c r="G6" s="24"/>
      <c r="H6" s="24"/>
      <c r="I6" s="24"/>
    </row>
    <row r="7" spans="1:12" ht="33" customHeight="1" thickBot="1">
      <c r="A7" s="39" t="s">
        <v>359</v>
      </c>
      <c r="B7" s="627">
        <v>32</v>
      </c>
      <c r="C7" s="627">
        <v>66</v>
      </c>
      <c r="D7" s="626">
        <f>B7+C7</f>
        <v>98</v>
      </c>
      <c r="E7" s="625" t="s">
        <v>337</v>
      </c>
      <c r="F7" s="24"/>
      <c r="G7" s="24"/>
      <c r="H7" s="24"/>
      <c r="I7" s="24"/>
    </row>
    <row r="8" spans="1:12" ht="33" customHeight="1">
      <c r="A8" s="49" t="s">
        <v>360</v>
      </c>
      <c r="B8" s="624">
        <v>16</v>
      </c>
      <c r="C8" s="624">
        <v>82</v>
      </c>
      <c r="D8" s="623">
        <f>B8+C8</f>
        <v>98</v>
      </c>
      <c r="E8" s="622" t="s">
        <v>338</v>
      </c>
      <c r="F8" s="24"/>
      <c r="G8" s="24"/>
      <c r="H8" s="24"/>
      <c r="I8" s="24"/>
    </row>
    <row r="9" spans="1:12" s="6" customFormat="1" ht="33" customHeight="1">
      <c r="A9" s="323" t="s">
        <v>474</v>
      </c>
      <c r="B9" s="641">
        <f>SUM(B7:B8)</f>
        <v>48</v>
      </c>
      <c r="C9" s="641">
        <f>SUM(C7:C8)</f>
        <v>148</v>
      </c>
      <c r="D9" s="641">
        <f>SUM(D7:D8)</f>
        <v>196</v>
      </c>
      <c r="E9" s="640"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rightToLeft="1" view="pageBreakPreview" topLeftCell="A4" zoomScale="90" zoomScaleNormal="100" zoomScaleSheetLayoutView="90" workbookViewId="0">
      <selection activeCell="D11" sqref="D11"/>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45" customHeight="1">
      <c r="A1" s="1053" t="s">
        <v>842</v>
      </c>
      <c r="B1" s="1053"/>
      <c r="C1" s="1053"/>
      <c r="D1" s="1053"/>
      <c r="E1" s="1053"/>
      <c r="F1" s="20"/>
      <c r="G1" s="20"/>
      <c r="H1" s="20"/>
      <c r="I1" s="20"/>
      <c r="J1" s="20"/>
      <c r="K1" s="20"/>
      <c r="L1" s="20"/>
    </row>
    <row r="2" spans="1:12" s="23" customFormat="1" ht="34.5" customHeight="1">
      <c r="A2" s="1054" t="s">
        <v>1183</v>
      </c>
      <c r="B2" s="1054"/>
      <c r="C2" s="1054"/>
      <c r="D2" s="1054"/>
      <c r="E2" s="1054"/>
      <c r="F2" s="22"/>
      <c r="G2" s="22"/>
      <c r="H2" s="22"/>
      <c r="I2" s="22"/>
      <c r="J2" s="22"/>
      <c r="K2" s="22"/>
      <c r="L2" s="22"/>
    </row>
    <row r="3" spans="1:12" s="23" customFormat="1" ht="15.75">
      <c r="A3" s="1054">
        <v>2021</v>
      </c>
      <c r="B3" s="1054"/>
      <c r="C3" s="1054"/>
      <c r="D3" s="1054"/>
      <c r="E3" s="1054"/>
      <c r="F3" s="22"/>
      <c r="G3" s="22"/>
      <c r="H3" s="22"/>
      <c r="I3" s="22"/>
      <c r="J3" s="22"/>
      <c r="K3" s="22"/>
      <c r="L3" s="22"/>
    </row>
    <row r="4" spans="1:12" s="14" customFormat="1" ht="15.75">
      <c r="A4" s="583" t="s">
        <v>459</v>
      </c>
      <c r="B4" s="582"/>
      <c r="C4" s="582"/>
      <c r="D4" s="582"/>
      <c r="E4" s="582" t="s">
        <v>460</v>
      </c>
      <c r="F4" s="5"/>
      <c r="G4" s="5"/>
      <c r="H4" s="5"/>
      <c r="I4" s="5"/>
      <c r="J4" s="5"/>
      <c r="K4" s="5"/>
      <c r="L4" s="5"/>
    </row>
    <row r="5" spans="1:12" ht="24" customHeight="1">
      <c r="A5" s="1143" t="s">
        <v>1584</v>
      </c>
      <c r="B5" s="477" t="s">
        <v>369</v>
      </c>
      <c r="C5" s="477" t="s">
        <v>370</v>
      </c>
      <c r="D5" s="477" t="s">
        <v>440</v>
      </c>
      <c r="E5" s="1140" t="s">
        <v>1325</v>
      </c>
      <c r="F5" s="24"/>
      <c r="G5" s="24"/>
      <c r="H5" s="24"/>
      <c r="I5" s="24"/>
    </row>
    <row r="6" spans="1:12" ht="35.25" customHeight="1">
      <c r="A6" s="1144"/>
      <c r="B6" s="670" t="s">
        <v>339</v>
      </c>
      <c r="C6" s="670" t="s">
        <v>340</v>
      </c>
      <c r="D6" s="670" t="s">
        <v>381</v>
      </c>
      <c r="E6" s="1141"/>
      <c r="F6" s="24"/>
      <c r="G6" s="24"/>
      <c r="H6" s="24"/>
      <c r="I6" s="24"/>
    </row>
    <row r="7" spans="1:12" ht="28.5" customHeight="1">
      <c r="A7" s="330" t="s">
        <v>363</v>
      </c>
      <c r="B7" s="672">
        <v>65</v>
      </c>
      <c r="C7" s="672">
        <v>66</v>
      </c>
      <c r="D7" s="655">
        <f>B7+C7</f>
        <v>131</v>
      </c>
      <c r="E7" s="673" t="s">
        <v>365</v>
      </c>
      <c r="F7" s="24"/>
      <c r="G7" s="24"/>
      <c r="H7" s="24"/>
      <c r="I7" s="24"/>
    </row>
    <row r="8" spans="1:12" ht="28.5" customHeight="1" thickBot="1">
      <c r="A8" s="674" t="s">
        <v>364</v>
      </c>
      <c r="B8" s="650">
        <v>0</v>
      </c>
      <c r="C8" s="650">
        <v>82</v>
      </c>
      <c r="D8" s="659">
        <f>B8+C8</f>
        <v>82</v>
      </c>
      <c r="E8" s="649" t="s">
        <v>366</v>
      </c>
      <c r="F8" s="24"/>
      <c r="G8" s="24"/>
      <c r="H8" s="24"/>
      <c r="I8" s="24"/>
    </row>
    <row r="9" spans="1:12" ht="28.5" customHeight="1">
      <c r="A9" s="669" t="s">
        <v>701</v>
      </c>
      <c r="B9" s="658">
        <v>65</v>
      </c>
      <c r="C9" s="658">
        <v>66</v>
      </c>
      <c r="D9" s="657">
        <f>B9+C9</f>
        <v>131</v>
      </c>
      <c r="E9" s="656" t="s">
        <v>702</v>
      </c>
      <c r="F9" s="24"/>
      <c r="G9" s="24"/>
      <c r="H9" s="24"/>
      <c r="I9" s="24"/>
    </row>
    <row r="10" spans="1:12" ht="28.5" customHeight="1">
      <c r="A10" s="100" t="s">
        <v>440</v>
      </c>
      <c r="B10" s="671">
        <f>SUM(B7:B9)</f>
        <v>130</v>
      </c>
      <c r="C10" s="671">
        <f>SUM(C7:C9)</f>
        <v>214</v>
      </c>
      <c r="D10" s="671">
        <f>SUM(D7:D9)</f>
        <v>344</v>
      </c>
      <c r="E10" s="675" t="s">
        <v>367</v>
      </c>
      <c r="F10" s="24"/>
      <c r="G10" s="24"/>
      <c r="H10" s="24"/>
      <c r="I10" s="24"/>
    </row>
    <row r="11" spans="1:12" ht="28.5" customHeight="1">
      <c r="A11" s="112" t="s">
        <v>441</v>
      </c>
      <c r="B11" s="636">
        <v>32</v>
      </c>
      <c r="C11" s="636">
        <v>66</v>
      </c>
      <c r="D11" s="636">
        <f>B11+C11</f>
        <v>98</v>
      </c>
      <c r="E11" s="676" t="s">
        <v>368</v>
      </c>
      <c r="F11" s="24"/>
      <c r="G11" s="24"/>
      <c r="H11" s="24"/>
      <c r="I11" s="24"/>
    </row>
    <row r="12" spans="1:12" ht="16.5" customHeight="1">
      <c r="A12" s="35" t="s">
        <v>444</v>
      </c>
      <c r="E12" s="25" t="s">
        <v>392</v>
      </c>
    </row>
    <row r="13" spans="1:12" ht="25.5" customHeight="1">
      <c r="A13" s="24"/>
      <c r="B13" s="24"/>
      <c r="C13" s="24"/>
      <c r="D13" s="24"/>
      <c r="E13" s="24"/>
      <c r="F13" s="24"/>
      <c r="H13" s="24"/>
      <c r="I13" s="24"/>
      <c r="J13" s="24"/>
      <c r="K13" s="24"/>
      <c r="L13" s="24"/>
    </row>
    <row r="14" spans="1:12">
      <c r="A14" s="24"/>
      <c r="B14" s="24"/>
      <c r="C14" s="24"/>
      <c r="D14" s="24"/>
      <c r="E14" s="24"/>
      <c r="F14" s="24"/>
      <c r="G14" s="24"/>
      <c r="H14" s="24"/>
      <c r="I14" s="24"/>
      <c r="J14" s="24"/>
      <c r="K14" s="24"/>
      <c r="L14" s="24"/>
    </row>
    <row r="15" spans="1:12" ht="12.75" customHeight="1">
      <c r="A15" s="24"/>
      <c r="B15" s="24"/>
      <c r="C15" s="24"/>
      <c r="D15" s="24"/>
      <c r="E15" s="24"/>
      <c r="F15" s="24"/>
      <c r="G15" s="24"/>
      <c r="I15" s="24"/>
      <c r="J15" s="24"/>
      <c r="K15" s="24"/>
      <c r="L15" s="24"/>
    </row>
    <row r="16" spans="1:12">
      <c r="A16" s="24"/>
      <c r="B16" s="24"/>
      <c r="C16" s="24"/>
      <c r="D16" s="24"/>
      <c r="E16" s="24"/>
      <c r="F16" s="24"/>
      <c r="G16" s="24"/>
      <c r="H16" s="24"/>
      <c r="I16" s="24"/>
      <c r="J16" s="24"/>
      <c r="K16" s="24"/>
      <c r="L16" s="24"/>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90" zoomScaleNormal="100" zoomScaleSheetLayoutView="90" workbookViewId="0">
      <selection activeCell="C9" sqref="C9"/>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75">
      <c r="A1" s="1156" t="s">
        <v>843</v>
      </c>
      <c r="B1" s="1156"/>
      <c r="C1" s="1156"/>
      <c r="D1" s="1156"/>
      <c r="E1" s="1156"/>
      <c r="F1" s="20"/>
      <c r="G1" s="20"/>
      <c r="H1" s="20"/>
      <c r="I1" s="20"/>
      <c r="J1" s="20"/>
      <c r="K1" s="20"/>
      <c r="L1" s="20"/>
    </row>
    <row r="2" spans="1:12" s="23" customFormat="1" ht="33" customHeight="1">
      <c r="A2" s="1054" t="s">
        <v>1184</v>
      </c>
      <c r="B2" s="1054"/>
      <c r="C2" s="1054"/>
      <c r="D2" s="1054"/>
      <c r="E2" s="1054"/>
      <c r="F2" s="22"/>
      <c r="G2" s="22"/>
      <c r="H2" s="22"/>
      <c r="I2" s="22"/>
      <c r="J2" s="22"/>
      <c r="K2" s="22"/>
      <c r="L2" s="22"/>
    </row>
    <row r="3" spans="1:12" s="23" customFormat="1" ht="15.75">
      <c r="A3" s="1054">
        <v>2021</v>
      </c>
      <c r="B3" s="1054"/>
      <c r="C3" s="1054"/>
      <c r="D3" s="1054"/>
      <c r="E3" s="1054"/>
      <c r="F3" s="22"/>
      <c r="G3" s="22"/>
      <c r="H3" s="22"/>
      <c r="I3" s="22"/>
      <c r="J3" s="22"/>
      <c r="K3" s="22"/>
      <c r="L3" s="22"/>
    </row>
    <row r="4" spans="1:12" s="14" customFormat="1" ht="15.75">
      <c r="A4" s="583" t="s">
        <v>357</v>
      </c>
      <c r="B4" s="582"/>
      <c r="C4" s="582"/>
      <c r="D4" s="582"/>
      <c r="E4" s="582" t="s">
        <v>358</v>
      </c>
      <c r="F4" s="5"/>
      <c r="G4" s="5"/>
      <c r="H4" s="5"/>
      <c r="I4" s="5"/>
      <c r="J4" s="5"/>
      <c r="K4" s="5"/>
      <c r="L4" s="5"/>
    </row>
    <row r="5" spans="1:12" ht="38.25" customHeight="1">
      <c r="A5" s="1152" t="s">
        <v>878</v>
      </c>
      <c r="B5" s="477" t="s">
        <v>478</v>
      </c>
      <c r="C5" s="477" t="s">
        <v>479</v>
      </c>
      <c r="D5" s="477" t="s">
        <v>474</v>
      </c>
      <c r="E5" s="1154" t="s">
        <v>1326</v>
      </c>
      <c r="F5" s="24"/>
      <c r="G5" s="24"/>
      <c r="H5" s="24"/>
      <c r="I5" s="24"/>
    </row>
    <row r="6" spans="1:12" ht="33.75" customHeight="1">
      <c r="A6" s="1153"/>
      <c r="B6" s="412" t="s">
        <v>477</v>
      </c>
      <c r="C6" s="412" t="s">
        <v>476</v>
      </c>
      <c r="D6" s="412" t="s">
        <v>475</v>
      </c>
      <c r="E6" s="1155"/>
      <c r="F6" s="24"/>
      <c r="G6" s="24"/>
      <c r="H6" s="24"/>
      <c r="I6" s="24"/>
    </row>
    <row r="7" spans="1:12" ht="34.5" customHeight="1">
      <c r="A7" s="51" t="s">
        <v>1757</v>
      </c>
      <c r="B7" s="639">
        <v>33</v>
      </c>
      <c r="C7" s="639">
        <v>0</v>
      </c>
      <c r="D7" s="638">
        <f>B7+C7</f>
        <v>33</v>
      </c>
      <c r="E7" s="637" t="s">
        <v>1758</v>
      </c>
      <c r="F7" s="24"/>
      <c r="G7" s="24"/>
      <c r="H7" s="24"/>
      <c r="I7" s="24"/>
    </row>
    <row r="8" spans="1:12" ht="34.5" customHeight="1">
      <c r="A8" s="772" t="s">
        <v>1585</v>
      </c>
      <c r="B8" s="807">
        <v>50</v>
      </c>
      <c r="C8" s="807">
        <v>32</v>
      </c>
      <c r="D8" s="816">
        <f>B8+C8</f>
        <v>82</v>
      </c>
      <c r="E8" s="809" t="s">
        <v>1586</v>
      </c>
      <c r="F8" s="24"/>
      <c r="G8" s="24"/>
      <c r="H8" s="24"/>
      <c r="I8" s="24"/>
    </row>
    <row r="9" spans="1:12" s="6" customFormat="1" ht="34.5" customHeight="1">
      <c r="A9" s="621" t="s">
        <v>474</v>
      </c>
      <c r="B9" s="621">
        <f>SUM(B7:B8)</f>
        <v>83</v>
      </c>
      <c r="C9" s="621">
        <f>SUM(C7:C8)</f>
        <v>32</v>
      </c>
      <c r="D9" s="621">
        <f>SUM(D7:D8)</f>
        <v>115</v>
      </c>
      <c r="E9" s="835"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rightToLeft="1" view="pageBreakPreview" topLeftCell="A4" zoomScaleNormal="100" workbookViewId="0">
      <selection activeCell="G10" sqref="G10"/>
    </sheetView>
  </sheetViews>
  <sheetFormatPr defaultColWidth="11.42578125" defaultRowHeight="12.75"/>
  <cols>
    <col min="1" max="1" width="25.7109375" style="25" customWidth="1"/>
    <col min="2" max="10" width="9.7109375" style="25" customWidth="1"/>
    <col min="11" max="11" width="25.7109375" style="25" customWidth="1"/>
    <col min="12" max="16384" width="11.42578125" style="25"/>
  </cols>
  <sheetData>
    <row r="1" spans="1:18" s="21" customFormat="1" ht="21.75">
      <c r="A1" s="1156" t="s">
        <v>844</v>
      </c>
      <c r="B1" s="1156"/>
      <c r="C1" s="1156"/>
      <c r="D1" s="1156"/>
      <c r="E1" s="1156"/>
      <c r="F1" s="1156"/>
      <c r="G1" s="1156"/>
      <c r="H1" s="1156"/>
      <c r="I1" s="1156"/>
      <c r="J1" s="1156"/>
      <c r="K1" s="1156"/>
      <c r="L1" s="20"/>
      <c r="M1" s="20"/>
      <c r="N1" s="20"/>
      <c r="O1" s="20"/>
      <c r="P1" s="20"/>
      <c r="Q1" s="20"/>
      <c r="R1" s="20"/>
    </row>
    <row r="2" spans="1:18" s="23" customFormat="1" ht="33" customHeight="1">
      <c r="A2" s="1054" t="s">
        <v>1185</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15.75">
      <c r="A4" s="583" t="s">
        <v>361</v>
      </c>
      <c r="B4" s="582"/>
      <c r="C4" s="582"/>
      <c r="D4" s="582"/>
      <c r="E4" s="582"/>
      <c r="F4" s="582"/>
      <c r="G4" s="582"/>
      <c r="H4" s="582"/>
      <c r="I4" s="582"/>
      <c r="J4" s="582"/>
      <c r="K4" s="582" t="s">
        <v>362</v>
      </c>
      <c r="L4" s="5"/>
      <c r="M4" s="5"/>
      <c r="N4" s="5"/>
      <c r="O4" s="5"/>
      <c r="P4" s="5"/>
      <c r="Q4" s="5"/>
      <c r="R4" s="5"/>
    </row>
    <row r="5" spans="1:18" s="27" customFormat="1" ht="51" customHeight="1">
      <c r="A5" s="1149" t="s">
        <v>845</v>
      </c>
      <c r="B5" s="1139" t="s">
        <v>1269</v>
      </c>
      <c r="C5" s="1139"/>
      <c r="D5" s="1139"/>
      <c r="E5" s="1139" t="s">
        <v>1270</v>
      </c>
      <c r="F5" s="1139"/>
      <c r="G5" s="1139"/>
      <c r="H5" s="1139" t="s">
        <v>1271</v>
      </c>
      <c r="I5" s="1139"/>
      <c r="J5" s="1139"/>
      <c r="K5" s="1157" t="s">
        <v>1332</v>
      </c>
      <c r="L5" s="26"/>
      <c r="M5" s="26"/>
      <c r="N5" s="26"/>
      <c r="O5" s="26"/>
    </row>
    <row r="6" spans="1:18" ht="18" customHeight="1">
      <c r="A6" s="1150"/>
      <c r="B6" s="167" t="s">
        <v>478</v>
      </c>
      <c r="C6" s="167" t="s">
        <v>479</v>
      </c>
      <c r="D6" s="167" t="s">
        <v>474</v>
      </c>
      <c r="E6" s="167" t="s">
        <v>478</v>
      </c>
      <c r="F6" s="167" t="s">
        <v>479</v>
      </c>
      <c r="G6" s="167" t="s">
        <v>474</v>
      </c>
      <c r="H6" s="167" t="s">
        <v>478</v>
      </c>
      <c r="I6" s="167" t="s">
        <v>479</v>
      </c>
      <c r="J6" s="167" t="s">
        <v>474</v>
      </c>
      <c r="K6" s="1158"/>
      <c r="L6" s="24"/>
      <c r="M6" s="24"/>
      <c r="N6" s="24"/>
      <c r="O6" s="24"/>
    </row>
    <row r="7" spans="1:18" ht="32.25" customHeight="1">
      <c r="A7" s="1150"/>
      <c r="B7" s="601" t="s">
        <v>477</v>
      </c>
      <c r="C7" s="601" t="s">
        <v>476</v>
      </c>
      <c r="D7" s="408" t="s">
        <v>475</v>
      </c>
      <c r="E7" s="601" t="s">
        <v>477</v>
      </c>
      <c r="F7" s="601" t="s">
        <v>476</v>
      </c>
      <c r="G7" s="408" t="s">
        <v>475</v>
      </c>
      <c r="H7" s="601" t="s">
        <v>477</v>
      </c>
      <c r="I7" s="601" t="s">
        <v>476</v>
      </c>
      <c r="J7" s="408" t="s">
        <v>475</v>
      </c>
      <c r="K7" s="1158"/>
      <c r="L7" s="24"/>
      <c r="M7" s="24"/>
      <c r="N7" s="24"/>
      <c r="O7" s="24"/>
    </row>
    <row r="8" spans="1:18" ht="30.75" customHeight="1" thickBot="1">
      <c r="A8" s="727" t="s">
        <v>685</v>
      </c>
      <c r="B8" s="661">
        <v>66</v>
      </c>
      <c r="C8" s="661">
        <v>181</v>
      </c>
      <c r="D8" s="660">
        <f>B8+C8</f>
        <v>247</v>
      </c>
      <c r="E8" s="661">
        <v>467</v>
      </c>
      <c r="F8" s="661">
        <v>321</v>
      </c>
      <c r="G8" s="478">
        <f>E8+F8</f>
        <v>788</v>
      </c>
      <c r="H8" s="660">
        <f t="shared" ref="H8:I10" si="0">B8+E8</f>
        <v>533</v>
      </c>
      <c r="I8" s="478">
        <f t="shared" si="0"/>
        <v>502</v>
      </c>
      <c r="J8" s="660">
        <f>H8+I8</f>
        <v>1035</v>
      </c>
      <c r="K8" s="730" t="s">
        <v>386</v>
      </c>
      <c r="L8" s="24"/>
      <c r="M8" s="24"/>
      <c r="N8" s="24"/>
      <c r="O8" s="24"/>
    </row>
    <row r="9" spans="1:18" ht="30.75" customHeight="1" thickBot="1">
      <c r="A9" s="728" t="s">
        <v>686</v>
      </c>
      <c r="B9" s="650">
        <v>49</v>
      </c>
      <c r="C9" s="650">
        <v>82</v>
      </c>
      <c r="D9" s="659">
        <f>B9+C9</f>
        <v>131</v>
      </c>
      <c r="E9" s="650">
        <v>443</v>
      </c>
      <c r="F9" s="650">
        <v>518</v>
      </c>
      <c r="G9" s="474">
        <f>E9+F9</f>
        <v>961</v>
      </c>
      <c r="H9" s="659">
        <f t="shared" si="0"/>
        <v>492</v>
      </c>
      <c r="I9" s="474">
        <f t="shared" si="0"/>
        <v>600</v>
      </c>
      <c r="J9" s="659">
        <f>H9+I9</f>
        <v>1092</v>
      </c>
      <c r="K9" s="731" t="s">
        <v>387</v>
      </c>
      <c r="L9" s="24"/>
      <c r="M9" s="24"/>
      <c r="N9" s="24"/>
      <c r="O9" s="24"/>
    </row>
    <row r="10" spans="1:18" ht="30.75" customHeight="1">
      <c r="A10" s="729" t="s">
        <v>1227</v>
      </c>
      <c r="B10" s="658">
        <v>16</v>
      </c>
      <c r="C10" s="658">
        <v>33</v>
      </c>
      <c r="D10" s="657">
        <f>B10+C10</f>
        <v>49</v>
      </c>
      <c r="E10" s="658">
        <v>304</v>
      </c>
      <c r="F10" s="658">
        <v>270</v>
      </c>
      <c r="G10" s="479">
        <f>E10+F10</f>
        <v>574</v>
      </c>
      <c r="H10" s="657">
        <f t="shared" si="0"/>
        <v>320</v>
      </c>
      <c r="I10" s="479">
        <f t="shared" si="0"/>
        <v>303</v>
      </c>
      <c r="J10" s="657">
        <f>H10+I10</f>
        <v>623</v>
      </c>
      <c r="K10" s="732" t="s">
        <v>388</v>
      </c>
      <c r="L10" s="24"/>
      <c r="M10" s="24"/>
      <c r="N10" s="24"/>
      <c r="O10" s="24"/>
    </row>
    <row r="11" spans="1:18" s="6" customFormat="1" ht="30.75" customHeight="1">
      <c r="A11" s="69" t="s">
        <v>474</v>
      </c>
      <c r="B11" s="636">
        <f t="shared" ref="B11:J11" si="1">SUM(B8:B10)</f>
        <v>131</v>
      </c>
      <c r="C11" s="636">
        <f t="shared" si="1"/>
        <v>296</v>
      </c>
      <c r="D11" s="636">
        <f t="shared" si="1"/>
        <v>427</v>
      </c>
      <c r="E11" s="636">
        <f t="shared" si="1"/>
        <v>1214</v>
      </c>
      <c r="F11" s="636">
        <f t="shared" si="1"/>
        <v>1109</v>
      </c>
      <c r="G11" s="259">
        <f t="shared" si="1"/>
        <v>2323</v>
      </c>
      <c r="H11" s="636">
        <f t="shared" si="1"/>
        <v>1345</v>
      </c>
      <c r="I11" s="259">
        <f t="shared" si="1"/>
        <v>1405</v>
      </c>
      <c r="J11" s="636">
        <f t="shared" si="1"/>
        <v>2750</v>
      </c>
      <c r="K11" s="733" t="s">
        <v>475</v>
      </c>
      <c r="L11" s="13"/>
      <c r="M11" s="13"/>
      <c r="N11" s="13"/>
      <c r="O11" s="13"/>
    </row>
    <row r="15" spans="1:18">
      <c r="A15" s="89"/>
      <c r="B15" s="25" t="s">
        <v>564</v>
      </c>
      <c r="C15" s="25" t="s">
        <v>565</v>
      </c>
    </row>
    <row r="16" spans="1:18">
      <c r="A16" s="104" t="s">
        <v>685</v>
      </c>
      <c r="B16" s="96">
        <f t="shared" ref="B16:C18" si="2">H8</f>
        <v>533</v>
      </c>
      <c r="C16" s="25">
        <f t="shared" si="2"/>
        <v>502</v>
      </c>
    </row>
    <row r="17" spans="1:3">
      <c r="A17" s="104" t="s">
        <v>686</v>
      </c>
      <c r="B17" s="25">
        <f t="shared" si="2"/>
        <v>492</v>
      </c>
      <c r="C17" s="25">
        <f t="shared" si="2"/>
        <v>600</v>
      </c>
    </row>
    <row r="18" spans="1:3">
      <c r="A18" s="89" t="s">
        <v>388</v>
      </c>
      <c r="B18" s="25">
        <f t="shared" si="2"/>
        <v>320</v>
      </c>
      <c r="C18" s="25">
        <f t="shared" si="2"/>
        <v>303</v>
      </c>
    </row>
    <row r="19" spans="1:3">
      <c r="B19" s="96">
        <f>SUM(B16:B18)</f>
        <v>1345</v>
      </c>
      <c r="C19" s="96">
        <f>SUM(C16:C18)</f>
        <v>1405</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rightToLeft="1" view="pageBreakPreview" zoomScale="80" zoomScaleNormal="100" zoomScaleSheetLayoutView="80" workbookViewId="0">
      <selection activeCell="E23" sqref="E23"/>
    </sheetView>
  </sheetViews>
  <sheetFormatPr defaultColWidth="11.42578125" defaultRowHeight="12.75"/>
  <cols>
    <col min="1" max="1" width="24" style="903" customWidth="1"/>
    <col min="2" max="10" width="11.42578125" style="903" customWidth="1"/>
    <col min="11" max="11" width="29" style="903" customWidth="1"/>
    <col min="12" max="16384" width="11.42578125" style="903"/>
  </cols>
  <sheetData>
    <row r="1" spans="1:18" s="892" customFormat="1" ht="21" customHeight="1">
      <c r="A1" s="1159" t="s">
        <v>846</v>
      </c>
      <c r="B1" s="1159"/>
      <c r="C1" s="1159"/>
      <c r="D1" s="1159"/>
      <c r="E1" s="1159"/>
      <c r="F1" s="1159"/>
      <c r="G1" s="1159"/>
      <c r="H1" s="1159"/>
      <c r="I1" s="1159"/>
      <c r="J1" s="1159"/>
      <c r="K1" s="1159"/>
      <c r="L1" s="891"/>
      <c r="M1" s="891"/>
      <c r="N1" s="891"/>
      <c r="O1" s="891"/>
      <c r="P1" s="891"/>
      <c r="Q1" s="891"/>
      <c r="R1" s="891"/>
    </row>
    <row r="2" spans="1:18" s="894" customFormat="1" ht="21" customHeight="1">
      <c r="A2" s="1160" t="s">
        <v>1186</v>
      </c>
      <c r="B2" s="1160"/>
      <c r="C2" s="1160"/>
      <c r="D2" s="1160"/>
      <c r="E2" s="1160"/>
      <c r="F2" s="1160"/>
      <c r="G2" s="1160"/>
      <c r="H2" s="1160"/>
      <c r="I2" s="1160"/>
      <c r="J2" s="1160"/>
      <c r="K2" s="1160"/>
      <c r="L2" s="893"/>
      <c r="M2" s="893"/>
      <c r="N2" s="893"/>
      <c r="O2" s="893"/>
      <c r="P2" s="893"/>
      <c r="Q2" s="893"/>
      <c r="R2" s="893"/>
    </row>
    <row r="3" spans="1:18" s="894" customFormat="1" ht="15.75">
      <c r="A3" s="1160">
        <v>2021</v>
      </c>
      <c r="B3" s="1160"/>
      <c r="C3" s="1160"/>
      <c r="D3" s="1160"/>
      <c r="E3" s="1160"/>
      <c r="F3" s="1160"/>
      <c r="G3" s="1160"/>
      <c r="H3" s="1160"/>
      <c r="I3" s="1160"/>
      <c r="J3" s="1160"/>
      <c r="K3" s="1160"/>
      <c r="L3" s="893"/>
      <c r="M3" s="893"/>
      <c r="N3" s="893"/>
      <c r="O3" s="893"/>
      <c r="P3" s="893"/>
      <c r="Q3" s="893"/>
      <c r="R3" s="893"/>
    </row>
    <row r="4" spans="1:18" s="898" customFormat="1" ht="22.5" customHeight="1">
      <c r="A4" s="895" t="s">
        <v>382</v>
      </c>
      <c r="B4" s="896"/>
      <c r="C4" s="896"/>
      <c r="D4" s="896"/>
      <c r="E4" s="896"/>
      <c r="F4" s="896"/>
      <c r="G4" s="896"/>
      <c r="H4" s="896"/>
      <c r="I4" s="896"/>
      <c r="J4" s="896"/>
      <c r="K4" s="896" t="s">
        <v>383</v>
      </c>
      <c r="L4" s="897"/>
      <c r="M4" s="897"/>
      <c r="N4" s="897"/>
      <c r="O4" s="897"/>
      <c r="P4" s="897"/>
      <c r="Q4" s="897"/>
      <c r="R4" s="897"/>
    </row>
    <row r="5" spans="1:18" s="900" customFormat="1" ht="38.25" customHeight="1">
      <c r="A5" s="1161" t="s">
        <v>1761</v>
      </c>
      <c r="B5" s="1163" t="s">
        <v>1269</v>
      </c>
      <c r="C5" s="1163"/>
      <c r="D5" s="1163"/>
      <c r="E5" s="1163" t="s">
        <v>1270</v>
      </c>
      <c r="F5" s="1163"/>
      <c r="G5" s="1163"/>
      <c r="H5" s="1163" t="s">
        <v>1271</v>
      </c>
      <c r="I5" s="1163"/>
      <c r="J5" s="1163"/>
      <c r="K5" s="1164" t="s">
        <v>1762</v>
      </c>
      <c r="L5" s="899"/>
      <c r="M5" s="899"/>
      <c r="N5" s="899"/>
      <c r="O5" s="899"/>
    </row>
    <row r="6" spans="1:18" ht="29.25" customHeight="1">
      <c r="A6" s="1162"/>
      <c r="B6" s="901" t="s">
        <v>369</v>
      </c>
      <c r="C6" s="901" t="s">
        <v>370</v>
      </c>
      <c r="D6" s="901" t="s">
        <v>440</v>
      </c>
      <c r="E6" s="901" t="s">
        <v>369</v>
      </c>
      <c r="F6" s="901" t="s">
        <v>370</v>
      </c>
      <c r="G6" s="901" t="s">
        <v>440</v>
      </c>
      <c r="H6" s="901" t="s">
        <v>369</v>
      </c>
      <c r="I6" s="901" t="s">
        <v>370</v>
      </c>
      <c r="J6" s="901" t="s">
        <v>440</v>
      </c>
      <c r="K6" s="1165"/>
      <c r="L6" s="902"/>
      <c r="M6" s="902"/>
      <c r="N6" s="902"/>
      <c r="O6" s="902"/>
    </row>
    <row r="7" spans="1:18" ht="39.75" customHeight="1">
      <c r="A7" s="1162"/>
      <c r="B7" s="904" t="s">
        <v>339</v>
      </c>
      <c r="C7" s="904" t="s">
        <v>340</v>
      </c>
      <c r="D7" s="904" t="s">
        <v>381</v>
      </c>
      <c r="E7" s="904" t="s">
        <v>339</v>
      </c>
      <c r="F7" s="904" t="s">
        <v>340</v>
      </c>
      <c r="G7" s="904" t="s">
        <v>381</v>
      </c>
      <c r="H7" s="904" t="s">
        <v>339</v>
      </c>
      <c r="I7" s="904" t="s">
        <v>340</v>
      </c>
      <c r="J7" s="904" t="s">
        <v>381</v>
      </c>
      <c r="K7" s="1165"/>
      <c r="L7" s="902"/>
      <c r="M7" s="902"/>
      <c r="N7" s="902"/>
      <c r="O7" s="902"/>
    </row>
    <row r="8" spans="1:18" ht="24.95" customHeight="1" thickBot="1">
      <c r="A8" s="905" t="s">
        <v>396</v>
      </c>
      <c r="B8" s="906">
        <v>0</v>
      </c>
      <c r="C8" s="906">
        <v>130</v>
      </c>
      <c r="D8" s="907">
        <f t="shared" ref="D8:D17" si="0">B8+C8</f>
        <v>130</v>
      </c>
      <c r="E8" s="906">
        <v>535</v>
      </c>
      <c r="F8" s="906">
        <v>508</v>
      </c>
      <c r="G8" s="908">
        <f t="shared" ref="G8:G17" si="1">E8+F8</f>
        <v>1043</v>
      </c>
      <c r="H8" s="907">
        <f t="shared" ref="H8:I17" si="2">B8+E8</f>
        <v>535</v>
      </c>
      <c r="I8" s="908">
        <f t="shared" si="2"/>
        <v>638</v>
      </c>
      <c r="J8" s="907">
        <f t="shared" ref="J8:J17" si="3">H8+I8</f>
        <v>1173</v>
      </c>
      <c r="K8" s="909" t="s">
        <v>403</v>
      </c>
      <c r="L8" s="902"/>
      <c r="M8" s="902"/>
      <c r="N8" s="902"/>
      <c r="O8" s="902"/>
    </row>
    <row r="9" spans="1:18" ht="24.95" customHeight="1" thickBot="1">
      <c r="A9" s="910" t="s">
        <v>1803</v>
      </c>
      <c r="B9" s="911">
        <v>67</v>
      </c>
      <c r="C9" s="911">
        <v>0</v>
      </c>
      <c r="D9" s="912">
        <v>67</v>
      </c>
      <c r="E9" s="911">
        <v>0</v>
      </c>
      <c r="F9" s="911">
        <v>0</v>
      </c>
      <c r="G9" s="913">
        <v>0</v>
      </c>
      <c r="H9" s="912">
        <v>67</v>
      </c>
      <c r="I9" s="913">
        <v>0</v>
      </c>
      <c r="J9" s="912">
        <v>67</v>
      </c>
      <c r="K9" s="914" t="s">
        <v>1804</v>
      </c>
      <c r="L9" s="902"/>
      <c r="M9" s="902"/>
      <c r="N9" s="902"/>
      <c r="O9" s="902"/>
    </row>
    <row r="10" spans="1:18" ht="24.95" customHeight="1" thickBot="1">
      <c r="A10" s="915" t="s">
        <v>1539</v>
      </c>
      <c r="B10" s="916">
        <v>0</v>
      </c>
      <c r="C10" s="916">
        <v>0</v>
      </c>
      <c r="D10" s="917">
        <f t="shared" si="0"/>
        <v>0</v>
      </c>
      <c r="E10" s="916">
        <v>226</v>
      </c>
      <c r="F10" s="916">
        <v>41</v>
      </c>
      <c r="G10" s="918">
        <f t="shared" si="1"/>
        <v>267</v>
      </c>
      <c r="H10" s="917">
        <f t="shared" si="2"/>
        <v>226</v>
      </c>
      <c r="I10" s="918">
        <f t="shared" si="2"/>
        <v>41</v>
      </c>
      <c r="J10" s="917">
        <f t="shared" si="3"/>
        <v>267</v>
      </c>
      <c r="K10" s="919" t="s">
        <v>1538</v>
      </c>
      <c r="L10" s="902"/>
      <c r="M10" s="902"/>
      <c r="N10" s="902"/>
      <c r="O10" s="902"/>
    </row>
    <row r="11" spans="1:18" ht="24.95" customHeight="1" thickBot="1">
      <c r="A11" s="910" t="s">
        <v>1789</v>
      </c>
      <c r="B11" s="911">
        <v>0</v>
      </c>
      <c r="C11" s="911">
        <v>0</v>
      </c>
      <c r="D11" s="912">
        <f t="shared" si="0"/>
        <v>0</v>
      </c>
      <c r="E11" s="911">
        <v>0</v>
      </c>
      <c r="F11" s="911">
        <v>0</v>
      </c>
      <c r="G11" s="913">
        <f>E11+F11</f>
        <v>0</v>
      </c>
      <c r="H11" s="912">
        <f>B11+E11</f>
        <v>0</v>
      </c>
      <c r="I11" s="913">
        <f>C11+F11</f>
        <v>0</v>
      </c>
      <c r="J11" s="912">
        <f>H11+I11</f>
        <v>0</v>
      </c>
      <c r="K11" s="914" t="s">
        <v>1788</v>
      </c>
      <c r="L11" s="902"/>
      <c r="M11" s="902"/>
      <c r="N11" s="902"/>
      <c r="O11" s="902"/>
    </row>
    <row r="12" spans="1:18" ht="24.95" customHeight="1" thickBot="1">
      <c r="A12" s="915" t="s">
        <v>397</v>
      </c>
      <c r="B12" s="916">
        <v>0</v>
      </c>
      <c r="C12" s="916">
        <v>132</v>
      </c>
      <c r="D12" s="917">
        <f t="shared" si="0"/>
        <v>132</v>
      </c>
      <c r="E12" s="916">
        <v>168</v>
      </c>
      <c r="F12" s="916">
        <v>164</v>
      </c>
      <c r="G12" s="918">
        <f t="shared" si="1"/>
        <v>332</v>
      </c>
      <c r="H12" s="917">
        <f t="shared" si="2"/>
        <v>168</v>
      </c>
      <c r="I12" s="918">
        <f t="shared" si="2"/>
        <v>296</v>
      </c>
      <c r="J12" s="917">
        <f t="shared" si="3"/>
        <v>464</v>
      </c>
      <c r="K12" s="919" t="s">
        <v>404</v>
      </c>
      <c r="L12" s="902"/>
      <c r="M12" s="902"/>
      <c r="N12" s="902"/>
      <c r="O12" s="902"/>
    </row>
    <row r="13" spans="1:18" ht="24.95" customHeight="1" thickBot="1">
      <c r="A13" s="910" t="s">
        <v>398</v>
      </c>
      <c r="B13" s="911">
        <v>0</v>
      </c>
      <c r="C13" s="911">
        <v>0</v>
      </c>
      <c r="D13" s="912">
        <f t="shared" si="0"/>
        <v>0</v>
      </c>
      <c r="E13" s="911">
        <v>0</v>
      </c>
      <c r="F13" s="911">
        <v>0</v>
      </c>
      <c r="G13" s="913">
        <f t="shared" si="1"/>
        <v>0</v>
      </c>
      <c r="H13" s="912">
        <f t="shared" si="2"/>
        <v>0</v>
      </c>
      <c r="I13" s="913">
        <f t="shared" si="2"/>
        <v>0</v>
      </c>
      <c r="J13" s="912">
        <f t="shared" si="3"/>
        <v>0</v>
      </c>
      <c r="K13" s="914" t="s">
        <v>405</v>
      </c>
      <c r="L13" s="902"/>
      <c r="M13" s="902"/>
      <c r="N13" s="902"/>
      <c r="O13" s="902"/>
    </row>
    <row r="14" spans="1:18" ht="24.95" customHeight="1" thickBot="1">
      <c r="A14" s="915" t="s">
        <v>399</v>
      </c>
      <c r="B14" s="916">
        <v>0</v>
      </c>
      <c r="C14" s="916">
        <v>0</v>
      </c>
      <c r="D14" s="917">
        <f t="shared" si="0"/>
        <v>0</v>
      </c>
      <c r="E14" s="916">
        <v>0</v>
      </c>
      <c r="F14" s="916">
        <v>0</v>
      </c>
      <c r="G14" s="918">
        <f t="shared" si="1"/>
        <v>0</v>
      </c>
      <c r="H14" s="917">
        <f t="shared" si="2"/>
        <v>0</v>
      </c>
      <c r="I14" s="918">
        <f t="shared" si="2"/>
        <v>0</v>
      </c>
      <c r="J14" s="917">
        <f t="shared" si="3"/>
        <v>0</v>
      </c>
      <c r="K14" s="919" t="s">
        <v>406</v>
      </c>
      <c r="L14" s="902"/>
      <c r="M14" s="902"/>
      <c r="N14" s="902"/>
      <c r="O14" s="902"/>
    </row>
    <row r="15" spans="1:18" ht="24.95" customHeight="1" thickBot="1">
      <c r="A15" s="910" t="s">
        <v>400</v>
      </c>
      <c r="B15" s="911">
        <v>65</v>
      </c>
      <c r="C15" s="911">
        <v>65</v>
      </c>
      <c r="D15" s="912">
        <f t="shared" si="0"/>
        <v>130</v>
      </c>
      <c r="E15" s="911">
        <v>157</v>
      </c>
      <c r="F15" s="911">
        <v>232</v>
      </c>
      <c r="G15" s="913">
        <f t="shared" si="1"/>
        <v>389</v>
      </c>
      <c r="H15" s="912">
        <f t="shared" si="2"/>
        <v>222</v>
      </c>
      <c r="I15" s="913">
        <f t="shared" si="2"/>
        <v>297</v>
      </c>
      <c r="J15" s="912">
        <f t="shared" si="3"/>
        <v>519</v>
      </c>
      <c r="K15" s="914" t="s">
        <v>407</v>
      </c>
      <c r="L15" s="902"/>
      <c r="M15" s="902"/>
      <c r="N15" s="902"/>
      <c r="O15" s="902"/>
    </row>
    <row r="16" spans="1:18" ht="24.95" customHeight="1">
      <c r="A16" s="920" t="s">
        <v>401</v>
      </c>
      <c r="B16" s="921">
        <v>65</v>
      </c>
      <c r="C16" s="921">
        <v>66</v>
      </c>
      <c r="D16" s="922">
        <f t="shared" si="0"/>
        <v>131</v>
      </c>
      <c r="E16" s="921">
        <v>186</v>
      </c>
      <c r="F16" s="921">
        <v>164</v>
      </c>
      <c r="G16" s="923">
        <f t="shared" si="1"/>
        <v>350</v>
      </c>
      <c r="H16" s="922">
        <f t="shared" si="2"/>
        <v>251</v>
      </c>
      <c r="I16" s="923">
        <f t="shared" si="2"/>
        <v>230</v>
      </c>
      <c r="J16" s="922">
        <f t="shared" si="3"/>
        <v>481</v>
      </c>
      <c r="K16" s="924" t="s">
        <v>408</v>
      </c>
      <c r="L16" s="902"/>
      <c r="M16" s="902"/>
      <c r="N16" s="902"/>
      <c r="O16" s="902"/>
    </row>
    <row r="17" spans="1:18" ht="24.95" customHeight="1">
      <c r="A17" s="925" t="s">
        <v>402</v>
      </c>
      <c r="B17" s="926">
        <v>17</v>
      </c>
      <c r="C17" s="926">
        <v>66</v>
      </c>
      <c r="D17" s="927">
        <f t="shared" si="0"/>
        <v>83</v>
      </c>
      <c r="E17" s="926">
        <v>0</v>
      </c>
      <c r="F17" s="926">
        <v>166</v>
      </c>
      <c r="G17" s="928">
        <f t="shared" si="1"/>
        <v>166</v>
      </c>
      <c r="H17" s="927">
        <f t="shared" si="2"/>
        <v>17</v>
      </c>
      <c r="I17" s="928">
        <f t="shared" si="2"/>
        <v>232</v>
      </c>
      <c r="J17" s="927">
        <f t="shared" si="3"/>
        <v>249</v>
      </c>
      <c r="K17" s="929" t="s">
        <v>465</v>
      </c>
      <c r="L17" s="902"/>
      <c r="M17" s="902"/>
      <c r="N17" s="902"/>
      <c r="O17" s="902"/>
    </row>
    <row r="18" spans="1:18" ht="24.95" customHeight="1">
      <c r="A18" s="930" t="s">
        <v>440</v>
      </c>
      <c r="B18" s="931">
        <f t="shared" ref="B18:J18" si="4">SUM(B8:B17)</f>
        <v>214</v>
      </c>
      <c r="C18" s="931">
        <f t="shared" si="4"/>
        <v>459</v>
      </c>
      <c r="D18" s="931">
        <f>SUM(D8:D17)</f>
        <v>673</v>
      </c>
      <c r="E18" s="931">
        <f t="shared" si="4"/>
        <v>1272</v>
      </c>
      <c r="F18" s="931">
        <f t="shared" si="4"/>
        <v>1275</v>
      </c>
      <c r="G18" s="931">
        <f t="shared" si="4"/>
        <v>2547</v>
      </c>
      <c r="H18" s="931">
        <f t="shared" si="4"/>
        <v>1486</v>
      </c>
      <c r="I18" s="932">
        <f t="shared" si="4"/>
        <v>1734</v>
      </c>
      <c r="J18" s="931">
        <f t="shared" si="4"/>
        <v>3220</v>
      </c>
      <c r="K18" s="933" t="s">
        <v>367</v>
      </c>
    </row>
    <row r="19" spans="1:18" ht="24.95" customHeight="1">
      <c r="A19" s="930" t="s">
        <v>441</v>
      </c>
      <c r="B19" s="931">
        <v>131</v>
      </c>
      <c r="C19" s="931">
        <v>296</v>
      </c>
      <c r="D19" s="931">
        <f>B19+C19</f>
        <v>427</v>
      </c>
      <c r="E19" s="931">
        <v>1214</v>
      </c>
      <c r="F19" s="931">
        <v>1109</v>
      </c>
      <c r="G19" s="931">
        <f>E19+F19</f>
        <v>2323</v>
      </c>
      <c r="H19" s="932">
        <f>B19+E19</f>
        <v>1345</v>
      </c>
      <c r="I19" s="932">
        <f>C19+F19</f>
        <v>1405</v>
      </c>
      <c r="J19" s="932">
        <f>D19+G19</f>
        <v>2750</v>
      </c>
      <c r="K19" s="933" t="s">
        <v>368</v>
      </c>
    </row>
    <row r="20" spans="1:18" ht="16.5" customHeight="1">
      <c r="A20" s="934" t="s">
        <v>444</v>
      </c>
      <c r="K20" s="903" t="s">
        <v>392</v>
      </c>
    </row>
    <row r="21" spans="1:18" ht="25.5" customHeight="1">
      <c r="A21" s="902"/>
      <c r="B21" s="902"/>
      <c r="C21" s="902"/>
      <c r="D21" s="902"/>
      <c r="E21" s="902"/>
      <c r="F21" s="902"/>
      <c r="G21" s="902"/>
      <c r="H21" s="902"/>
      <c r="I21" s="902"/>
      <c r="J21" s="902"/>
      <c r="K21" s="902"/>
      <c r="L21" s="902"/>
      <c r="N21" s="902"/>
      <c r="O21" s="902"/>
      <c r="P21" s="902"/>
      <c r="Q21" s="902"/>
      <c r="R21" s="902"/>
    </row>
    <row r="22" spans="1:18">
      <c r="A22" s="902"/>
      <c r="B22" s="902"/>
      <c r="C22" s="902"/>
      <c r="D22" s="902"/>
      <c r="E22" s="902"/>
      <c r="F22" s="902"/>
      <c r="G22" s="902"/>
      <c r="H22" s="902"/>
      <c r="I22" s="902"/>
      <c r="J22" s="902"/>
      <c r="K22" s="902"/>
      <c r="L22" s="902"/>
      <c r="M22" s="902"/>
      <c r="N22" s="902"/>
      <c r="O22" s="902"/>
      <c r="P22" s="902"/>
      <c r="Q22" s="902"/>
      <c r="R22" s="902"/>
    </row>
    <row r="23" spans="1:18" ht="12.75" customHeight="1">
      <c r="A23" s="902"/>
      <c r="B23" s="902"/>
      <c r="C23" s="902"/>
      <c r="D23" s="902"/>
      <c r="E23" s="902"/>
      <c r="F23" s="902"/>
      <c r="G23" s="902"/>
      <c r="H23" s="902"/>
      <c r="I23" s="902"/>
      <c r="J23" s="902"/>
      <c r="K23" s="902"/>
      <c r="L23" s="902"/>
      <c r="M23" s="902"/>
      <c r="O23" s="902"/>
      <c r="P23" s="902"/>
      <c r="Q23" s="902"/>
      <c r="R23" s="902"/>
    </row>
    <row r="24" spans="1:18">
      <c r="A24" s="902"/>
      <c r="B24" s="902"/>
      <c r="C24" s="902"/>
      <c r="D24" s="902"/>
      <c r="E24" s="902"/>
      <c r="F24" s="902"/>
      <c r="G24" s="902"/>
      <c r="H24" s="902"/>
      <c r="I24" s="902"/>
      <c r="J24" s="902"/>
      <c r="K24" s="902"/>
      <c r="L24" s="902"/>
      <c r="M24" s="902"/>
      <c r="N24" s="902"/>
      <c r="O24" s="902"/>
      <c r="P24" s="902"/>
      <c r="Q24" s="902"/>
      <c r="R24" s="902"/>
    </row>
  </sheetData>
  <mergeCells count="8">
    <mergeCell ref="A1:K1"/>
    <mergeCell ref="A2:K2"/>
    <mergeCell ref="A3:K3"/>
    <mergeCell ref="A5:A7"/>
    <mergeCell ref="B5:D5"/>
    <mergeCell ref="E5:G5"/>
    <mergeCell ref="H5:J5"/>
    <mergeCell ref="K5:K7"/>
  </mergeCells>
  <printOptions horizontalCentered="1" verticalCentered="1"/>
  <pageMargins left="0" right="0" top="0" bottom="0" header="0" footer="0"/>
  <pageSetup paperSize="9"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rightToLeft="1" tabSelected="1" view="pageBreakPreview" topLeftCell="A7" zoomScaleNormal="100" zoomScaleSheetLayoutView="100" workbookViewId="0">
      <selection activeCell="J17" sqref="J17"/>
    </sheetView>
  </sheetViews>
  <sheetFormatPr defaultColWidth="11.42578125" defaultRowHeight="12.75"/>
  <cols>
    <col min="1" max="1" width="23" style="115" customWidth="1"/>
    <col min="2" max="2" width="10.28515625" style="115" bestFit="1" customWidth="1"/>
    <col min="3" max="4" width="9.42578125" style="115" bestFit="1" customWidth="1"/>
    <col min="5" max="5" width="12" style="115" bestFit="1" customWidth="1"/>
    <col min="6" max="6" width="10.42578125" style="115" bestFit="1" customWidth="1"/>
    <col min="7" max="8" width="12" style="115" bestFit="1" customWidth="1"/>
    <col min="9" max="9" width="10.42578125" style="115" bestFit="1" customWidth="1"/>
    <col min="10" max="10" width="12" style="115" bestFit="1" customWidth="1"/>
    <col min="11" max="11" width="25.140625" style="115" customWidth="1"/>
    <col min="12" max="16384" width="11.42578125" style="115"/>
  </cols>
  <sheetData>
    <row r="1" spans="1:11" ht="22.5" customHeight="1">
      <c r="A1" s="1003" t="s">
        <v>1200</v>
      </c>
      <c r="B1" s="1003"/>
      <c r="C1" s="1003"/>
      <c r="D1" s="1003"/>
      <c r="E1" s="1003"/>
      <c r="F1" s="1003"/>
      <c r="G1" s="1003"/>
      <c r="H1" s="1003"/>
      <c r="I1" s="1003"/>
      <c r="J1" s="1003"/>
      <c r="K1" s="1003"/>
    </row>
    <row r="2" spans="1:11" ht="15.75">
      <c r="A2" s="1002" t="s">
        <v>1077</v>
      </c>
      <c r="B2" s="1002"/>
      <c r="C2" s="1002"/>
      <c r="D2" s="1002"/>
      <c r="E2" s="1002"/>
      <c r="F2" s="1002"/>
      <c r="G2" s="1002"/>
      <c r="H2" s="1002"/>
      <c r="I2" s="1002"/>
      <c r="J2" s="1002"/>
      <c r="K2" s="1002"/>
    </row>
    <row r="3" spans="1:11" ht="15.75">
      <c r="A3" s="1002" t="s">
        <v>1797</v>
      </c>
      <c r="B3" s="1002"/>
      <c r="C3" s="1002"/>
      <c r="D3" s="1002"/>
      <c r="E3" s="1002"/>
      <c r="F3" s="1002"/>
      <c r="G3" s="1002"/>
      <c r="H3" s="1002"/>
      <c r="I3" s="1002"/>
      <c r="J3" s="1002"/>
      <c r="K3" s="1002"/>
    </row>
    <row r="4" spans="1:11" ht="15.75">
      <c r="A4" s="693"/>
      <c r="B4" s="693"/>
      <c r="C4" s="693"/>
      <c r="D4" s="693"/>
      <c r="E4" s="693"/>
      <c r="F4" s="693"/>
      <c r="G4" s="693"/>
      <c r="H4" s="693"/>
      <c r="I4" s="693"/>
      <c r="J4" s="693"/>
      <c r="K4" s="693"/>
    </row>
    <row r="5" spans="1:11" ht="15.75">
      <c r="A5" s="291" t="s">
        <v>68</v>
      </c>
      <c r="B5" s="292"/>
      <c r="C5" s="292"/>
      <c r="D5" s="292"/>
      <c r="E5" s="292"/>
      <c r="F5" s="292"/>
      <c r="G5" s="292"/>
      <c r="H5" s="292"/>
      <c r="I5" s="292"/>
      <c r="J5" s="292"/>
      <c r="K5" s="293" t="s">
        <v>85</v>
      </c>
    </row>
    <row r="6" spans="1:11" ht="29.25" customHeight="1" thickBot="1">
      <c r="A6" s="1004" t="s">
        <v>1809</v>
      </c>
      <c r="B6" s="1006" t="s">
        <v>1315</v>
      </c>
      <c r="C6" s="1007"/>
      <c r="D6" s="1008"/>
      <c r="E6" s="1006" t="s">
        <v>1316</v>
      </c>
      <c r="F6" s="1007"/>
      <c r="G6" s="1008"/>
      <c r="H6" s="1009" t="s">
        <v>1317</v>
      </c>
      <c r="I6" s="1010"/>
      <c r="J6" s="1011"/>
      <c r="K6" s="1012" t="s">
        <v>1341</v>
      </c>
    </row>
    <row r="7" spans="1:11" ht="41.25" customHeight="1">
      <c r="A7" s="1005"/>
      <c r="B7" s="279" t="s">
        <v>1283</v>
      </c>
      <c r="C7" s="279" t="s">
        <v>1282</v>
      </c>
      <c r="D7" s="279" t="s">
        <v>822</v>
      </c>
      <c r="E7" s="279" t="s">
        <v>1283</v>
      </c>
      <c r="F7" s="279" t="s">
        <v>1282</v>
      </c>
      <c r="G7" s="279" t="s">
        <v>822</v>
      </c>
      <c r="H7" s="279" t="s">
        <v>1283</v>
      </c>
      <c r="I7" s="279" t="s">
        <v>1282</v>
      </c>
      <c r="J7" s="279" t="s">
        <v>822</v>
      </c>
      <c r="K7" s="1013"/>
    </row>
    <row r="8" spans="1:11" ht="21.75" customHeight="1" thickBot="1">
      <c r="A8" s="280">
        <v>2016</v>
      </c>
      <c r="B8" s="281">
        <v>29889</v>
      </c>
      <c r="C8" s="281">
        <v>62616</v>
      </c>
      <c r="D8" s="288">
        <f t="shared" ref="D8:D12" si="0">SUM(B8:C8)</f>
        <v>92505</v>
      </c>
      <c r="E8" s="281">
        <v>35785</v>
      </c>
      <c r="F8" s="281">
        <v>123746</v>
      </c>
      <c r="G8" s="288">
        <f t="shared" ref="G8:G12" si="1">SUM(E8:F8)</f>
        <v>159531</v>
      </c>
      <c r="H8" s="288">
        <v>65674</v>
      </c>
      <c r="I8" s="288">
        <v>186362</v>
      </c>
      <c r="J8" s="288">
        <v>252036</v>
      </c>
      <c r="K8" s="573">
        <v>2016</v>
      </c>
    </row>
    <row r="9" spans="1:11" ht="21.75" customHeight="1" thickBot="1">
      <c r="A9" s="284">
        <v>2017</v>
      </c>
      <c r="B9" s="285">
        <v>31247</v>
      </c>
      <c r="C9" s="285">
        <v>64409</v>
      </c>
      <c r="D9" s="290">
        <f t="shared" si="0"/>
        <v>95656</v>
      </c>
      <c r="E9" s="285">
        <v>41253</v>
      </c>
      <c r="F9" s="285">
        <v>132273</v>
      </c>
      <c r="G9" s="290">
        <f t="shared" si="1"/>
        <v>173526</v>
      </c>
      <c r="H9" s="290">
        <v>72500</v>
      </c>
      <c r="I9" s="290">
        <v>196682</v>
      </c>
      <c r="J9" s="290">
        <v>269182</v>
      </c>
      <c r="K9" s="574">
        <v>2017</v>
      </c>
    </row>
    <row r="10" spans="1:11" ht="21.75" customHeight="1" thickBot="1">
      <c r="A10" s="282">
        <v>2018</v>
      </c>
      <c r="B10" s="283">
        <v>31713</v>
      </c>
      <c r="C10" s="283">
        <v>65242</v>
      </c>
      <c r="D10" s="289">
        <f t="shared" si="0"/>
        <v>96955</v>
      </c>
      <c r="E10" s="283">
        <v>43176</v>
      </c>
      <c r="F10" s="283">
        <v>137796</v>
      </c>
      <c r="G10" s="289">
        <f t="shared" si="1"/>
        <v>180972</v>
      </c>
      <c r="H10" s="289">
        <v>74889</v>
      </c>
      <c r="I10" s="289">
        <v>203038</v>
      </c>
      <c r="J10" s="289">
        <v>277927</v>
      </c>
      <c r="K10" s="575">
        <v>2018</v>
      </c>
    </row>
    <row r="11" spans="1:11" ht="21.75" customHeight="1" thickBot="1">
      <c r="A11" s="284">
        <v>2019</v>
      </c>
      <c r="B11" s="285">
        <v>32357</v>
      </c>
      <c r="C11" s="285">
        <v>65382</v>
      </c>
      <c r="D11" s="290">
        <f t="shared" si="0"/>
        <v>97739</v>
      </c>
      <c r="E11" s="285">
        <v>44621</v>
      </c>
      <c r="F11" s="285">
        <v>140336</v>
      </c>
      <c r="G11" s="290">
        <f t="shared" si="1"/>
        <v>184957</v>
      </c>
      <c r="H11" s="290">
        <v>76978</v>
      </c>
      <c r="I11" s="290">
        <v>205718</v>
      </c>
      <c r="J11" s="290">
        <v>282696</v>
      </c>
      <c r="K11" s="574">
        <v>2019</v>
      </c>
    </row>
    <row r="12" spans="1:11" ht="21.75" customHeight="1" thickBot="1">
      <c r="A12" s="282">
        <v>2020</v>
      </c>
      <c r="B12" s="283">
        <v>35525</v>
      </c>
      <c r="C12" s="283">
        <v>68931</v>
      </c>
      <c r="D12" s="289">
        <f t="shared" si="0"/>
        <v>104456</v>
      </c>
      <c r="E12" s="283">
        <v>45927</v>
      </c>
      <c r="F12" s="283">
        <v>140971</v>
      </c>
      <c r="G12" s="289">
        <f t="shared" si="1"/>
        <v>186898</v>
      </c>
      <c r="H12" s="289">
        <v>81452</v>
      </c>
      <c r="I12" s="289">
        <v>209902</v>
      </c>
      <c r="J12" s="289">
        <v>291354</v>
      </c>
      <c r="K12" s="575">
        <v>2020</v>
      </c>
    </row>
    <row r="13" spans="1:11" ht="21.75" customHeight="1">
      <c r="A13" s="284">
        <v>2021</v>
      </c>
      <c r="B13" s="285">
        <v>35170</v>
      </c>
      <c r="C13" s="285">
        <v>62764</v>
      </c>
      <c r="D13" s="290">
        <f>SUM(B13:C13)</f>
        <v>97934</v>
      </c>
      <c r="E13" s="285">
        <v>46987</v>
      </c>
      <c r="F13" s="285">
        <v>146825</v>
      </c>
      <c r="G13" s="290">
        <f>SUM(E13:F13)</f>
        <v>193812</v>
      </c>
      <c r="H13" s="290">
        <f>B13+E13</f>
        <v>82157</v>
      </c>
      <c r="I13" s="290">
        <f>C13+F13</f>
        <v>209589</v>
      </c>
      <c r="J13" s="290">
        <f>SUM(H13:I13)</f>
        <v>291746</v>
      </c>
      <c r="K13" s="574">
        <v>2021</v>
      </c>
    </row>
    <row r="14" spans="1:1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5"/>
      <c r="C21" s="695"/>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ht="15.75">
      <c r="A24" s="1002"/>
      <c r="B24" s="1002"/>
      <c r="C24" s="1002"/>
      <c r="D24" s="1002"/>
      <c r="E24" s="1002"/>
      <c r="F24" s="1002"/>
      <c r="G24" s="1002"/>
      <c r="H24" s="1002"/>
      <c r="I24" s="1002"/>
      <c r="J24" s="1002"/>
      <c r="K24" s="1002"/>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row r="46" spans="1:11">
      <c r="B46" s="145"/>
      <c r="C46" s="145"/>
      <c r="D46" s="1014"/>
      <c r="E46" s="1014"/>
    </row>
  </sheetData>
  <mergeCells count="10">
    <mergeCell ref="A24:K24"/>
    <mergeCell ref="D46:E46"/>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topLeftCell="A2" zoomScaleNormal="100" workbookViewId="0">
      <selection activeCell="C9" sqref="C9"/>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 customHeight="1">
      <c r="A1" s="1156" t="s">
        <v>847</v>
      </c>
      <c r="B1" s="1156"/>
      <c r="C1" s="1156"/>
      <c r="D1" s="1156"/>
      <c r="E1" s="1156"/>
      <c r="F1" s="20"/>
      <c r="G1" s="20"/>
      <c r="H1" s="20"/>
      <c r="I1" s="20"/>
      <c r="J1" s="20"/>
      <c r="K1" s="20"/>
      <c r="L1" s="20"/>
    </row>
    <row r="2" spans="1:12" s="23" customFormat="1" ht="37.5" customHeight="1">
      <c r="A2" s="1054" t="s">
        <v>1187</v>
      </c>
      <c r="B2" s="1054"/>
      <c r="C2" s="1054"/>
      <c r="D2" s="1054"/>
      <c r="E2" s="1054"/>
      <c r="F2" s="22"/>
      <c r="G2" s="22"/>
      <c r="H2" s="22"/>
      <c r="I2" s="22"/>
      <c r="J2" s="22"/>
      <c r="K2" s="22"/>
      <c r="L2" s="22"/>
    </row>
    <row r="3" spans="1:12" s="23" customFormat="1" ht="15.75">
      <c r="A3" s="1054">
        <v>2021</v>
      </c>
      <c r="B3" s="1054"/>
      <c r="C3" s="1054"/>
      <c r="D3" s="1054"/>
      <c r="E3" s="1054"/>
      <c r="F3" s="22"/>
      <c r="G3" s="22"/>
      <c r="H3" s="22"/>
      <c r="I3" s="22"/>
      <c r="J3" s="22"/>
      <c r="K3" s="22"/>
      <c r="L3" s="22"/>
    </row>
    <row r="4" spans="1:12" s="14" customFormat="1" ht="15.75">
      <c r="A4" s="583" t="s">
        <v>384</v>
      </c>
      <c r="B4" s="582"/>
      <c r="C4" s="582"/>
      <c r="D4" s="582"/>
      <c r="E4" s="582" t="s">
        <v>385</v>
      </c>
      <c r="F4" s="5"/>
      <c r="G4" s="5"/>
      <c r="H4" s="5"/>
      <c r="I4" s="5"/>
      <c r="J4" s="5"/>
      <c r="K4" s="5"/>
      <c r="L4" s="5"/>
    </row>
    <row r="5" spans="1:12" ht="38.25" customHeight="1">
      <c r="A5" s="1152" t="s">
        <v>848</v>
      </c>
      <c r="B5" s="477" t="s">
        <v>478</v>
      </c>
      <c r="C5" s="477" t="s">
        <v>479</v>
      </c>
      <c r="D5" s="477" t="s">
        <v>474</v>
      </c>
      <c r="E5" s="1154" t="s">
        <v>1331</v>
      </c>
      <c r="F5" s="24"/>
      <c r="G5" s="24"/>
      <c r="H5" s="24"/>
      <c r="I5" s="24"/>
    </row>
    <row r="6" spans="1:12" ht="27" customHeight="1">
      <c r="A6" s="1153"/>
      <c r="B6" s="412" t="s">
        <v>477</v>
      </c>
      <c r="C6" s="412" t="s">
        <v>476</v>
      </c>
      <c r="D6" s="412" t="s">
        <v>475</v>
      </c>
      <c r="E6" s="1155"/>
      <c r="F6" s="24"/>
      <c r="G6" s="24"/>
      <c r="H6" s="24"/>
      <c r="I6" s="24"/>
    </row>
    <row r="7" spans="1:12" ht="34.5" customHeight="1" thickBot="1">
      <c r="A7" s="39" t="s">
        <v>410</v>
      </c>
      <c r="B7" s="627">
        <v>82</v>
      </c>
      <c r="C7" s="627">
        <v>81</v>
      </c>
      <c r="D7" s="626">
        <f>B7+C7</f>
        <v>163</v>
      </c>
      <c r="E7" s="625" t="s">
        <v>412</v>
      </c>
      <c r="F7" s="24"/>
      <c r="G7" s="24"/>
      <c r="H7" s="24"/>
      <c r="I7" s="24"/>
    </row>
    <row r="8" spans="1:12" ht="34.5" customHeight="1">
      <c r="A8" s="49" t="s">
        <v>411</v>
      </c>
      <c r="B8" s="624">
        <v>49</v>
      </c>
      <c r="C8" s="624">
        <v>215</v>
      </c>
      <c r="D8" s="623">
        <f>B8+C8</f>
        <v>264</v>
      </c>
      <c r="E8" s="622" t="s">
        <v>413</v>
      </c>
      <c r="F8" s="24"/>
      <c r="G8" s="24"/>
      <c r="H8" s="24"/>
      <c r="I8" s="24"/>
    </row>
    <row r="9" spans="1:12" s="6" customFormat="1" ht="34.5" customHeight="1">
      <c r="A9" s="323" t="s">
        <v>474</v>
      </c>
      <c r="B9" s="641">
        <f>SUM(B7:B8)</f>
        <v>131</v>
      </c>
      <c r="C9" s="641">
        <f>SUM(C7:C8)</f>
        <v>296</v>
      </c>
      <c r="D9" s="641">
        <f>SUM(D7:D8)</f>
        <v>427</v>
      </c>
      <c r="E9" s="640"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rightToLeft="1" view="pageBreakPreview" zoomScaleNormal="100" workbookViewId="0">
      <selection activeCell="C7" sqref="C7"/>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75">
      <c r="A1" s="1156" t="s">
        <v>849</v>
      </c>
      <c r="B1" s="1156"/>
      <c r="C1" s="1156"/>
      <c r="D1" s="1156"/>
      <c r="E1" s="1156"/>
      <c r="F1" s="20"/>
      <c r="G1" s="20"/>
      <c r="H1" s="20"/>
      <c r="I1" s="20"/>
      <c r="J1" s="20"/>
      <c r="K1" s="20"/>
      <c r="L1" s="20"/>
    </row>
    <row r="2" spans="1:12" s="23" customFormat="1" ht="33.75" customHeight="1">
      <c r="A2" s="1054" t="s">
        <v>1188</v>
      </c>
      <c r="B2" s="1054"/>
      <c r="C2" s="1054"/>
      <c r="D2" s="1054"/>
      <c r="E2" s="1054"/>
      <c r="F2" s="22"/>
      <c r="G2" s="22"/>
      <c r="H2" s="22"/>
      <c r="I2" s="22"/>
      <c r="J2" s="22"/>
      <c r="K2" s="22"/>
      <c r="L2" s="22"/>
    </row>
    <row r="3" spans="1:12" s="23" customFormat="1" ht="15.75">
      <c r="A3" s="1054">
        <v>2021</v>
      </c>
      <c r="B3" s="1054"/>
      <c r="C3" s="1054"/>
      <c r="D3" s="1054"/>
      <c r="E3" s="1054"/>
      <c r="F3" s="22"/>
      <c r="G3" s="22"/>
      <c r="H3" s="22"/>
      <c r="I3" s="22"/>
      <c r="J3" s="22"/>
      <c r="K3" s="22"/>
      <c r="L3" s="22"/>
    </row>
    <row r="4" spans="1:12" s="14" customFormat="1" ht="15.75">
      <c r="A4" s="583" t="s">
        <v>389</v>
      </c>
      <c r="B4" s="582"/>
      <c r="C4" s="582"/>
      <c r="D4" s="582"/>
      <c r="E4" s="582" t="s">
        <v>390</v>
      </c>
      <c r="F4" s="5"/>
      <c r="G4" s="5"/>
      <c r="H4" s="5"/>
      <c r="I4" s="5"/>
      <c r="J4" s="5"/>
      <c r="K4" s="5"/>
      <c r="L4" s="5"/>
    </row>
    <row r="5" spans="1:12" ht="38.25" customHeight="1">
      <c r="A5" s="1152" t="s">
        <v>850</v>
      </c>
      <c r="B5" s="477" t="s">
        <v>478</v>
      </c>
      <c r="C5" s="477" t="s">
        <v>479</v>
      </c>
      <c r="D5" s="477" t="s">
        <v>474</v>
      </c>
      <c r="E5" s="1154" t="s">
        <v>1330</v>
      </c>
      <c r="F5" s="24"/>
      <c r="G5" s="24"/>
      <c r="H5" s="24"/>
      <c r="I5" s="24"/>
    </row>
    <row r="6" spans="1:12" ht="30" customHeight="1">
      <c r="A6" s="1153"/>
      <c r="B6" s="412" t="s">
        <v>477</v>
      </c>
      <c r="C6" s="412" t="s">
        <v>476</v>
      </c>
      <c r="D6" s="412" t="s">
        <v>475</v>
      </c>
      <c r="E6" s="1155"/>
      <c r="F6" s="24"/>
      <c r="G6" s="24"/>
      <c r="H6" s="24"/>
      <c r="I6" s="24"/>
    </row>
    <row r="7" spans="1:12" ht="34.5" customHeight="1" thickBot="1">
      <c r="A7" s="39" t="s">
        <v>417</v>
      </c>
      <c r="B7" s="627">
        <v>83</v>
      </c>
      <c r="C7" s="627">
        <v>97</v>
      </c>
      <c r="D7" s="626">
        <f>B7+C7</f>
        <v>180</v>
      </c>
      <c r="E7" s="625" t="s">
        <v>419</v>
      </c>
      <c r="F7" s="24"/>
      <c r="G7" s="24"/>
      <c r="H7" s="24"/>
      <c r="I7" s="24"/>
    </row>
    <row r="8" spans="1:12" ht="34.5" customHeight="1">
      <c r="A8" s="49" t="s">
        <v>418</v>
      </c>
      <c r="B8" s="624">
        <v>48</v>
      </c>
      <c r="C8" s="624">
        <v>199</v>
      </c>
      <c r="D8" s="623">
        <f>B8+C8</f>
        <v>247</v>
      </c>
      <c r="E8" s="622" t="s">
        <v>420</v>
      </c>
      <c r="F8" s="24"/>
      <c r="G8" s="24"/>
      <c r="H8" s="24"/>
      <c r="I8" s="24"/>
    </row>
    <row r="9" spans="1:12" s="6" customFormat="1" ht="34.5" customHeight="1">
      <c r="A9" s="323" t="s">
        <v>474</v>
      </c>
      <c r="B9" s="641">
        <f>SUM(B7:B8)</f>
        <v>131</v>
      </c>
      <c r="C9" s="641">
        <f>SUM(C7:C8)</f>
        <v>296</v>
      </c>
      <c r="D9" s="641">
        <f>SUM(D7:D8)</f>
        <v>427</v>
      </c>
      <c r="E9" s="640" t="s">
        <v>475</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rightToLeft="1" view="pageBreakPreview" topLeftCell="A7" zoomScaleNormal="100" workbookViewId="0">
      <selection activeCell="E13" sqref="E13"/>
    </sheetView>
  </sheetViews>
  <sheetFormatPr defaultColWidth="11.42578125" defaultRowHeight="12.75"/>
  <cols>
    <col min="1" max="1" width="24" style="25" customWidth="1"/>
    <col min="2" max="7" width="15.140625" style="25" customWidth="1"/>
    <col min="8" max="8" width="24" style="25" customWidth="1"/>
    <col min="9" max="16384" width="11.42578125" style="25"/>
  </cols>
  <sheetData>
    <row r="1" spans="1:15" s="21" customFormat="1" ht="39" customHeight="1">
      <c r="A1" s="1156" t="s">
        <v>1074</v>
      </c>
      <c r="B1" s="1156"/>
      <c r="C1" s="1156"/>
      <c r="D1" s="1156"/>
      <c r="E1" s="1156"/>
      <c r="F1" s="1156"/>
      <c r="G1" s="1156"/>
      <c r="H1" s="1156"/>
      <c r="I1" s="20"/>
      <c r="J1" s="20"/>
      <c r="K1" s="20"/>
      <c r="L1" s="20"/>
      <c r="M1" s="20"/>
      <c r="N1" s="20"/>
      <c r="O1" s="20"/>
    </row>
    <row r="2" spans="1:15" s="23" customFormat="1" ht="54" customHeight="1">
      <c r="A2" s="1054" t="s">
        <v>1549</v>
      </c>
      <c r="B2" s="1054"/>
      <c r="C2" s="1054"/>
      <c r="D2" s="1054"/>
      <c r="E2" s="1054"/>
      <c r="F2" s="1054"/>
      <c r="G2" s="1054"/>
      <c r="H2" s="1054"/>
      <c r="I2" s="22"/>
      <c r="J2" s="22"/>
      <c r="K2" s="22"/>
      <c r="L2" s="22"/>
      <c r="M2" s="22"/>
      <c r="N2" s="22"/>
      <c r="O2" s="22"/>
    </row>
    <row r="3" spans="1:15" s="23" customFormat="1" ht="15.75">
      <c r="A3" s="1054">
        <v>2021</v>
      </c>
      <c r="B3" s="1054"/>
      <c r="C3" s="1054"/>
      <c r="D3" s="1054"/>
      <c r="E3" s="1054"/>
      <c r="F3" s="1054"/>
      <c r="G3" s="1054"/>
      <c r="H3" s="1054"/>
      <c r="I3" s="22"/>
      <c r="J3" s="22"/>
      <c r="K3" s="22"/>
      <c r="L3" s="22"/>
      <c r="M3" s="22"/>
      <c r="N3" s="22"/>
      <c r="O3" s="22"/>
    </row>
    <row r="4" spans="1:15" s="14" customFormat="1" ht="15.75">
      <c r="A4" s="583" t="s">
        <v>409</v>
      </c>
      <c r="B4" s="582"/>
      <c r="C4" s="582"/>
      <c r="D4" s="582"/>
      <c r="E4" s="582"/>
      <c r="F4" s="582"/>
      <c r="G4" s="582"/>
      <c r="H4" s="582" t="s">
        <v>416</v>
      </c>
      <c r="I4" s="5"/>
      <c r="J4" s="5"/>
      <c r="K4" s="5"/>
      <c r="L4" s="5"/>
      <c r="M4" s="5"/>
      <c r="N4" s="5"/>
      <c r="O4" s="5"/>
    </row>
    <row r="5" spans="1:15" ht="32.25" customHeight="1">
      <c r="A5" s="1143" t="s">
        <v>851</v>
      </c>
      <c r="B5" s="477" t="s">
        <v>369</v>
      </c>
      <c r="C5" s="477" t="s">
        <v>703</v>
      </c>
      <c r="D5" s="477" t="s">
        <v>370</v>
      </c>
      <c r="E5" s="477" t="s">
        <v>703</v>
      </c>
      <c r="F5" s="477" t="s">
        <v>440</v>
      </c>
      <c r="G5" s="477" t="s">
        <v>703</v>
      </c>
      <c r="H5" s="1154" t="s">
        <v>1327</v>
      </c>
      <c r="I5" s="24"/>
      <c r="J5" s="24"/>
      <c r="K5" s="24"/>
      <c r="L5" s="24"/>
    </row>
    <row r="6" spans="1:15" s="29" customFormat="1" ht="39.950000000000003" customHeight="1">
      <c r="A6" s="1145"/>
      <c r="B6" s="412" t="s">
        <v>339</v>
      </c>
      <c r="C6" s="412" t="s">
        <v>704</v>
      </c>
      <c r="D6" s="412" t="s">
        <v>340</v>
      </c>
      <c r="E6" s="412" t="s">
        <v>704</v>
      </c>
      <c r="F6" s="412" t="s">
        <v>1324</v>
      </c>
      <c r="G6" s="412" t="s">
        <v>704</v>
      </c>
      <c r="H6" s="1155"/>
      <c r="I6" s="28"/>
      <c r="J6" s="28"/>
      <c r="K6" s="28"/>
      <c r="L6" s="28"/>
    </row>
    <row r="7" spans="1:15" ht="21.95" customHeight="1" thickBot="1">
      <c r="A7" s="45" t="s">
        <v>515</v>
      </c>
      <c r="B7" s="666"/>
      <c r="C7" s="666"/>
      <c r="D7" s="666"/>
      <c r="E7" s="666"/>
      <c r="F7" s="666"/>
      <c r="G7" s="666"/>
      <c r="H7" s="716" t="s">
        <v>516</v>
      </c>
      <c r="I7" s="24"/>
      <c r="J7" s="24"/>
      <c r="K7" s="24"/>
      <c r="L7" s="24"/>
    </row>
    <row r="8" spans="1:15" ht="21.95" customHeight="1" thickBot="1">
      <c r="A8" s="47" t="s">
        <v>421</v>
      </c>
      <c r="B8" s="630">
        <v>0</v>
      </c>
      <c r="C8" s="663">
        <v>0</v>
      </c>
      <c r="D8" s="630">
        <v>33</v>
      </c>
      <c r="E8" s="663">
        <v>22.3</v>
      </c>
      <c r="F8" s="630">
        <f>B8+D8</f>
        <v>33</v>
      </c>
      <c r="G8" s="663">
        <f>F8/$F$12%</f>
        <v>15.492957746478874</v>
      </c>
      <c r="H8" s="662" t="s">
        <v>405</v>
      </c>
      <c r="I8" s="24"/>
      <c r="J8" s="24"/>
      <c r="K8" s="24"/>
      <c r="L8" s="24"/>
    </row>
    <row r="9" spans="1:15" ht="21.95" customHeight="1" thickBot="1">
      <c r="A9" s="48" t="s">
        <v>422</v>
      </c>
      <c r="B9" s="648">
        <v>65</v>
      </c>
      <c r="C9" s="665">
        <v>100</v>
      </c>
      <c r="D9" s="648">
        <v>66</v>
      </c>
      <c r="E9" s="665">
        <v>44.59</v>
      </c>
      <c r="F9" s="648">
        <f>B9+D9</f>
        <v>131</v>
      </c>
      <c r="G9" s="665">
        <f>F9/$F$12%</f>
        <v>61.502347417840376</v>
      </c>
      <c r="H9" s="664" t="s">
        <v>423</v>
      </c>
      <c r="I9" s="24"/>
      <c r="J9" s="24"/>
      <c r="K9" s="24"/>
      <c r="L9" s="24"/>
    </row>
    <row r="10" spans="1:15" ht="21.95" customHeight="1" thickBot="1">
      <c r="A10" s="47" t="s">
        <v>1783</v>
      </c>
      <c r="B10" s="630">
        <v>0</v>
      </c>
      <c r="C10" s="663">
        <v>0</v>
      </c>
      <c r="D10" s="630">
        <v>0</v>
      </c>
      <c r="E10" s="663">
        <v>0</v>
      </c>
      <c r="F10" s="630">
        <f>B10+D10</f>
        <v>0</v>
      </c>
      <c r="G10" s="663">
        <f>F10/$F$12%</f>
        <v>0</v>
      </c>
      <c r="H10" s="662" t="s">
        <v>1784</v>
      </c>
      <c r="I10" s="24"/>
      <c r="J10" s="24"/>
      <c r="K10" s="24"/>
      <c r="L10" s="24"/>
    </row>
    <row r="11" spans="1:15" ht="21.95" customHeight="1">
      <c r="A11" s="855" t="s">
        <v>1782</v>
      </c>
      <c r="B11" s="849">
        <v>0</v>
      </c>
      <c r="C11" s="856">
        <v>0</v>
      </c>
      <c r="D11" s="849">
        <v>49</v>
      </c>
      <c r="E11" s="856">
        <v>33.11</v>
      </c>
      <c r="F11" s="849">
        <f>B11+D11</f>
        <v>49</v>
      </c>
      <c r="G11" s="856">
        <f>F11/$F$12%</f>
        <v>23.004694835680752</v>
      </c>
      <c r="H11" s="857" t="s">
        <v>1785</v>
      </c>
      <c r="I11" s="24"/>
      <c r="J11" s="24"/>
      <c r="K11" s="24"/>
      <c r="L11" s="24"/>
    </row>
    <row r="12" spans="1:15" ht="21.95" customHeight="1">
      <c r="A12" s="101" t="s">
        <v>440</v>
      </c>
      <c r="B12" s="621">
        <f t="shared" ref="B12:G12" si="0">SUM(B8:B11)</f>
        <v>65</v>
      </c>
      <c r="C12" s="873">
        <f t="shared" si="0"/>
        <v>100</v>
      </c>
      <c r="D12" s="621">
        <f t="shared" si="0"/>
        <v>148</v>
      </c>
      <c r="E12" s="714">
        <f t="shared" si="0"/>
        <v>100</v>
      </c>
      <c r="F12" s="621">
        <f t="shared" si="0"/>
        <v>213</v>
      </c>
      <c r="G12" s="621">
        <f t="shared" si="0"/>
        <v>100</v>
      </c>
      <c r="H12" s="858" t="s">
        <v>367</v>
      </c>
      <c r="I12" s="24"/>
      <c r="J12" s="24"/>
      <c r="K12" s="24"/>
      <c r="L12" s="24"/>
    </row>
    <row r="13" spans="1:15" ht="69.75" customHeight="1">
      <c r="A13" s="101" t="s">
        <v>687</v>
      </c>
      <c r="B13" s="852">
        <v>16</v>
      </c>
      <c r="C13" s="853"/>
      <c r="D13" s="852">
        <v>33</v>
      </c>
      <c r="E13" s="853"/>
      <c r="F13" s="852">
        <f>B13+D13</f>
        <v>49</v>
      </c>
      <c r="G13" s="853"/>
      <c r="H13" s="854" t="s">
        <v>1587</v>
      </c>
      <c r="I13" s="24"/>
      <c r="J13" s="24"/>
      <c r="K13" s="24"/>
      <c r="L13" s="24"/>
    </row>
    <row r="14" spans="1:15" ht="16.5" customHeight="1">
      <c r="A14" s="35" t="s">
        <v>444</v>
      </c>
      <c r="H14" s="25" t="s">
        <v>455</v>
      </c>
    </row>
    <row r="15" spans="1:15" ht="25.5" customHeight="1">
      <c r="A15" s="24"/>
      <c r="B15" s="24"/>
      <c r="C15" s="24"/>
      <c r="D15" s="24"/>
      <c r="E15" s="24"/>
      <c r="F15" s="24"/>
      <c r="G15" s="24"/>
      <c r="H15" s="24"/>
      <c r="I15" s="24"/>
      <c r="K15" s="24"/>
      <c r="L15" s="24"/>
      <c r="M15" s="24"/>
      <c r="N15" s="24"/>
      <c r="O15" s="24"/>
    </row>
    <row r="16" spans="1:15">
      <c r="A16" s="24"/>
      <c r="B16" s="24"/>
      <c r="C16" s="24"/>
      <c r="D16" s="24"/>
      <c r="E16" s="24"/>
      <c r="F16" s="24"/>
      <c r="G16" s="24"/>
      <c r="H16" s="24"/>
      <c r="I16" s="24"/>
      <c r="J16" s="24"/>
      <c r="K16" s="24"/>
      <c r="L16" s="24"/>
      <c r="M16" s="24"/>
      <c r="N16" s="24"/>
      <c r="O16" s="24"/>
    </row>
    <row r="17" spans="1:15" ht="12.75" customHeight="1">
      <c r="A17" s="24"/>
      <c r="B17" s="24"/>
      <c r="C17" s="24"/>
      <c r="D17" s="24"/>
      <c r="E17" s="24"/>
      <c r="F17" s="24"/>
      <c r="G17" s="24"/>
      <c r="H17" s="24"/>
      <c r="I17" s="24"/>
      <c r="J17" s="24"/>
      <c r="L17" s="24"/>
      <c r="M17" s="24"/>
      <c r="N17" s="24"/>
      <c r="O17" s="24"/>
    </row>
    <row r="18" spans="1:15">
      <c r="A18" s="24"/>
      <c r="B18" s="24"/>
      <c r="C18" s="24"/>
      <c r="D18" s="24"/>
      <c r="E18" s="24"/>
      <c r="F18" s="24"/>
      <c r="G18" s="24"/>
      <c r="H18" s="24"/>
      <c r="I18" s="24"/>
      <c r="J18" s="24"/>
      <c r="K18" s="24"/>
      <c r="L18" s="24"/>
      <c r="M18" s="24"/>
      <c r="N18" s="24"/>
      <c r="O18" s="24"/>
    </row>
  </sheetData>
  <mergeCells count="5">
    <mergeCell ref="A5:A6"/>
    <mergeCell ref="H5:H6"/>
    <mergeCell ref="A1:H1"/>
    <mergeCell ref="A2:H2"/>
    <mergeCell ref="A3:H3"/>
  </mergeCells>
  <printOptions horizontalCentered="1" verticalCentered="1"/>
  <pageMargins left="0" right="0" top="0" bottom="0" header="0" footer="0"/>
  <pageSetup paperSize="9" scale="95" orientation="landscape"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F8" sqref="F8:F11"/>
    </sheetView>
  </sheetViews>
  <sheetFormatPr defaultRowHeight="12.75"/>
  <cols>
    <col min="1" max="1" width="87.140625" customWidth="1"/>
  </cols>
  <sheetData/>
  <printOptions horizontalCentered="1" verticalCentered="1"/>
  <pageMargins left="0" right="0" top="0" bottom="0" header="0" footer="0"/>
  <pageSetup paperSize="9" scale="95"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rightToLeft="1" view="pageBreakPreview" topLeftCell="A10" zoomScaleNormal="100" workbookViewId="0">
      <selection activeCell="F8" sqref="F8:F14"/>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8" s="21" customFormat="1" ht="21.75">
      <c r="A1" s="1156" t="s">
        <v>1233</v>
      </c>
      <c r="B1" s="1156"/>
      <c r="C1" s="1156"/>
      <c r="D1" s="1156"/>
      <c r="E1" s="1156"/>
      <c r="F1" s="1156"/>
      <c r="G1" s="1156"/>
      <c r="H1" s="1156"/>
      <c r="I1" s="1156"/>
      <c r="J1" s="1156"/>
      <c r="K1" s="1156"/>
      <c r="L1" s="20"/>
      <c r="M1" s="20"/>
      <c r="N1" s="20"/>
      <c r="O1" s="20"/>
      <c r="P1" s="20"/>
      <c r="Q1" s="20"/>
      <c r="R1" s="20"/>
    </row>
    <row r="2" spans="1:18" s="23" customFormat="1" ht="36" customHeight="1">
      <c r="A2" s="1054" t="s">
        <v>1193</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15.75">
      <c r="A4" s="583" t="s">
        <v>414</v>
      </c>
      <c r="B4" s="582"/>
      <c r="C4" s="582"/>
      <c r="D4" s="582"/>
      <c r="E4" s="582"/>
      <c r="F4" s="582"/>
      <c r="G4" s="582"/>
      <c r="H4" s="582"/>
      <c r="I4" s="582"/>
      <c r="J4" s="582"/>
      <c r="K4" s="582" t="s">
        <v>415</v>
      </c>
      <c r="L4" s="5"/>
      <c r="M4" s="5"/>
      <c r="N4" s="5"/>
      <c r="O4" s="5"/>
      <c r="P4" s="5"/>
      <c r="Q4" s="5"/>
      <c r="R4" s="5"/>
    </row>
    <row r="5" spans="1:18" s="27" customFormat="1" ht="31.5" customHeight="1">
      <c r="A5" s="1149" t="s">
        <v>852</v>
      </c>
      <c r="B5" s="1139" t="s">
        <v>1269</v>
      </c>
      <c r="C5" s="1139"/>
      <c r="D5" s="1139"/>
      <c r="E5" s="1139" t="s">
        <v>1270</v>
      </c>
      <c r="F5" s="1139"/>
      <c r="G5" s="1139"/>
      <c r="H5" s="1139" t="s">
        <v>1271</v>
      </c>
      <c r="I5" s="1139"/>
      <c r="J5" s="1139"/>
      <c r="K5" s="1146" t="s">
        <v>1328</v>
      </c>
      <c r="L5" s="26"/>
      <c r="M5" s="26"/>
      <c r="N5" s="26"/>
      <c r="O5" s="26"/>
    </row>
    <row r="6" spans="1:18" ht="15.75" customHeight="1">
      <c r="A6" s="1150"/>
      <c r="B6" s="167" t="s">
        <v>478</v>
      </c>
      <c r="C6" s="167" t="s">
        <v>479</v>
      </c>
      <c r="D6" s="167" t="s">
        <v>474</v>
      </c>
      <c r="E6" s="167" t="s">
        <v>478</v>
      </c>
      <c r="F6" s="167" t="s">
        <v>479</v>
      </c>
      <c r="G6" s="167" t="s">
        <v>474</v>
      </c>
      <c r="H6" s="167" t="s">
        <v>478</v>
      </c>
      <c r="I6" s="167" t="s">
        <v>479</v>
      </c>
      <c r="J6" s="167" t="s">
        <v>474</v>
      </c>
      <c r="K6" s="1147"/>
      <c r="L6" s="24"/>
      <c r="M6" s="24"/>
      <c r="N6" s="24"/>
      <c r="O6" s="24"/>
    </row>
    <row r="7" spans="1:18" ht="15" customHeight="1">
      <c r="A7" s="1151"/>
      <c r="B7" s="480" t="s">
        <v>477</v>
      </c>
      <c r="C7" s="480" t="s">
        <v>476</v>
      </c>
      <c r="D7" s="480" t="s">
        <v>475</v>
      </c>
      <c r="E7" s="480" t="s">
        <v>477</v>
      </c>
      <c r="F7" s="480" t="s">
        <v>476</v>
      </c>
      <c r="G7" s="480" t="s">
        <v>475</v>
      </c>
      <c r="H7" s="480" t="s">
        <v>477</v>
      </c>
      <c r="I7" s="480" t="s">
        <v>476</v>
      </c>
      <c r="J7" s="480" t="s">
        <v>475</v>
      </c>
      <c r="K7" s="1148"/>
      <c r="L7" s="24"/>
      <c r="M7" s="24"/>
      <c r="N7" s="24"/>
      <c r="O7" s="24"/>
    </row>
    <row r="8" spans="1:18" ht="30" customHeight="1" thickBot="1">
      <c r="A8" s="39" t="s">
        <v>0</v>
      </c>
      <c r="B8" s="627">
        <v>407</v>
      </c>
      <c r="C8" s="627">
        <v>1726</v>
      </c>
      <c r="D8" s="626">
        <f t="shared" ref="D8:D14" si="0">B8+C8</f>
        <v>2133</v>
      </c>
      <c r="E8" s="627">
        <v>237</v>
      </c>
      <c r="F8" s="627">
        <v>747</v>
      </c>
      <c r="G8" s="254">
        <f t="shared" ref="G8:G14" si="1">E8+F8</f>
        <v>984</v>
      </c>
      <c r="H8" s="626">
        <f t="shared" ref="H8:I14" si="2">B8+E8</f>
        <v>644</v>
      </c>
      <c r="I8" s="254">
        <f t="shared" si="2"/>
        <v>2473</v>
      </c>
      <c r="J8" s="626">
        <f t="shared" ref="J8:J14" si="3">H8+I8</f>
        <v>3117</v>
      </c>
      <c r="K8" s="653" t="s">
        <v>508</v>
      </c>
      <c r="L8" s="24"/>
      <c r="M8" s="24"/>
      <c r="N8" s="24"/>
      <c r="O8" s="24"/>
    </row>
    <row r="9" spans="1:18" ht="30" customHeight="1" thickBot="1">
      <c r="A9" s="40" t="s">
        <v>2</v>
      </c>
      <c r="B9" s="630">
        <v>2795</v>
      </c>
      <c r="C9" s="630">
        <v>4882</v>
      </c>
      <c r="D9" s="629">
        <f t="shared" si="0"/>
        <v>7677</v>
      </c>
      <c r="E9" s="630">
        <v>852</v>
      </c>
      <c r="F9" s="630">
        <v>6248</v>
      </c>
      <c r="G9" s="253">
        <f t="shared" si="1"/>
        <v>7100</v>
      </c>
      <c r="H9" s="629">
        <f t="shared" si="2"/>
        <v>3647</v>
      </c>
      <c r="I9" s="253">
        <f t="shared" si="2"/>
        <v>11130</v>
      </c>
      <c r="J9" s="629">
        <f t="shared" si="3"/>
        <v>14777</v>
      </c>
      <c r="K9" s="652" t="s">
        <v>1</v>
      </c>
      <c r="L9" s="24"/>
      <c r="M9" s="24"/>
      <c r="N9" s="24"/>
      <c r="O9" s="24"/>
    </row>
    <row r="10" spans="1:18" ht="30" customHeight="1" thickBot="1">
      <c r="A10" s="39" t="s">
        <v>4</v>
      </c>
      <c r="B10" s="627">
        <v>2644</v>
      </c>
      <c r="C10" s="627">
        <v>5545</v>
      </c>
      <c r="D10" s="626">
        <f t="shared" si="0"/>
        <v>8189</v>
      </c>
      <c r="E10" s="627">
        <v>6115</v>
      </c>
      <c r="F10" s="627">
        <v>12108</v>
      </c>
      <c r="G10" s="254">
        <f t="shared" si="1"/>
        <v>18223</v>
      </c>
      <c r="H10" s="626">
        <f t="shared" si="2"/>
        <v>8759</v>
      </c>
      <c r="I10" s="254">
        <f t="shared" si="2"/>
        <v>17653</v>
      </c>
      <c r="J10" s="626">
        <f t="shared" si="3"/>
        <v>26412</v>
      </c>
      <c r="K10" s="653" t="s">
        <v>3</v>
      </c>
      <c r="L10" s="24"/>
      <c r="M10" s="24"/>
      <c r="N10" s="24"/>
      <c r="O10" s="24"/>
    </row>
    <row r="11" spans="1:18" ht="30" customHeight="1" thickBot="1">
      <c r="A11" s="40" t="s">
        <v>10</v>
      </c>
      <c r="B11" s="630">
        <v>11835</v>
      </c>
      <c r="C11" s="630">
        <v>17724</v>
      </c>
      <c r="D11" s="629">
        <f t="shared" si="0"/>
        <v>29559</v>
      </c>
      <c r="E11" s="630">
        <v>16685</v>
      </c>
      <c r="F11" s="630">
        <v>25809</v>
      </c>
      <c r="G11" s="253">
        <f t="shared" si="1"/>
        <v>42494</v>
      </c>
      <c r="H11" s="629">
        <f t="shared" si="2"/>
        <v>28520</v>
      </c>
      <c r="I11" s="253">
        <f t="shared" si="2"/>
        <v>43533</v>
      </c>
      <c r="J11" s="629">
        <f t="shared" si="3"/>
        <v>72053</v>
      </c>
      <c r="K11" s="652" t="s">
        <v>9</v>
      </c>
      <c r="L11" s="24"/>
      <c r="M11" s="24"/>
      <c r="N11" s="24"/>
      <c r="O11" s="24"/>
    </row>
    <row r="12" spans="1:18" ht="30" customHeight="1" thickBot="1">
      <c r="A12" s="39" t="s">
        <v>12</v>
      </c>
      <c r="B12" s="627">
        <v>12381</v>
      </c>
      <c r="C12" s="627">
        <v>15810</v>
      </c>
      <c r="D12" s="626">
        <f t="shared" si="0"/>
        <v>28191</v>
      </c>
      <c r="E12" s="627">
        <v>18141</v>
      </c>
      <c r="F12" s="627">
        <v>54390</v>
      </c>
      <c r="G12" s="254">
        <f t="shared" si="1"/>
        <v>72531</v>
      </c>
      <c r="H12" s="626">
        <f t="shared" si="2"/>
        <v>30522</v>
      </c>
      <c r="I12" s="254">
        <f t="shared" si="2"/>
        <v>70200</v>
      </c>
      <c r="J12" s="626">
        <f t="shared" si="3"/>
        <v>100722</v>
      </c>
      <c r="K12" s="653" t="s">
        <v>11</v>
      </c>
      <c r="L12" s="24"/>
      <c r="M12" s="24"/>
      <c r="N12" s="24"/>
      <c r="O12" s="24"/>
    </row>
    <row r="13" spans="1:18" ht="30" customHeight="1" thickBot="1">
      <c r="A13" s="40" t="s">
        <v>14</v>
      </c>
      <c r="B13" s="630">
        <v>16</v>
      </c>
      <c r="C13" s="630">
        <v>231</v>
      </c>
      <c r="D13" s="629">
        <f t="shared" si="0"/>
        <v>247</v>
      </c>
      <c r="E13" s="630">
        <v>420</v>
      </c>
      <c r="F13" s="630">
        <v>5446</v>
      </c>
      <c r="G13" s="253">
        <f t="shared" si="1"/>
        <v>5866</v>
      </c>
      <c r="H13" s="629">
        <f t="shared" si="2"/>
        <v>436</v>
      </c>
      <c r="I13" s="253">
        <f t="shared" si="2"/>
        <v>5677</v>
      </c>
      <c r="J13" s="629">
        <f t="shared" si="3"/>
        <v>6113</v>
      </c>
      <c r="K13" s="652" t="s">
        <v>13</v>
      </c>
      <c r="L13" s="24"/>
      <c r="M13" s="24"/>
      <c r="N13" s="24"/>
      <c r="O13" s="24"/>
    </row>
    <row r="14" spans="1:18" ht="30" customHeight="1">
      <c r="A14" s="51" t="s">
        <v>116</v>
      </c>
      <c r="B14" s="639">
        <v>5092</v>
      </c>
      <c r="C14" s="639">
        <v>16846</v>
      </c>
      <c r="D14" s="638">
        <f t="shared" si="0"/>
        <v>21938</v>
      </c>
      <c r="E14" s="639">
        <v>4537</v>
      </c>
      <c r="F14" s="639">
        <v>42077</v>
      </c>
      <c r="G14" s="395">
        <f t="shared" si="1"/>
        <v>46614</v>
      </c>
      <c r="H14" s="638">
        <f t="shared" si="2"/>
        <v>9629</v>
      </c>
      <c r="I14" s="395">
        <f t="shared" si="2"/>
        <v>58923</v>
      </c>
      <c r="J14" s="638">
        <f t="shared" si="3"/>
        <v>68552</v>
      </c>
      <c r="K14" s="651" t="s">
        <v>341</v>
      </c>
      <c r="L14" s="24"/>
      <c r="M14" s="24"/>
      <c r="N14" s="24"/>
      <c r="O14" s="24"/>
    </row>
    <row r="15" spans="1:18" s="6" customFormat="1" ht="30" customHeight="1">
      <c r="A15" s="112" t="s">
        <v>474</v>
      </c>
      <c r="B15" s="636">
        <f t="shared" ref="B15:J15" si="4">SUM(B8:B14)</f>
        <v>35170</v>
      </c>
      <c r="C15" s="636">
        <f t="shared" si="4"/>
        <v>62764</v>
      </c>
      <c r="D15" s="636">
        <f t="shared" si="4"/>
        <v>97934</v>
      </c>
      <c r="E15" s="636">
        <f t="shared" si="4"/>
        <v>46987</v>
      </c>
      <c r="F15" s="636">
        <f t="shared" si="4"/>
        <v>146825</v>
      </c>
      <c r="G15" s="259">
        <f t="shared" si="4"/>
        <v>193812</v>
      </c>
      <c r="H15" s="259">
        <f t="shared" si="4"/>
        <v>82157</v>
      </c>
      <c r="I15" s="636">
        <f t="shared" si="4"/>
        <v>209589</v>
      </c>
      <c r="J15" s="636">
        <f t="shared" si="4"/>
        <v>291746</v>
      </c>
      <c r="K15" s="401" t="s">
        <v>475</v>
      </c>
      <c r="L15" s="13"/>
      <c r="M15" s="13"/>
      <c r="N15" s="13"/>
      <c r="O15" s="13"/>
    </row>
    <row r="16" spans="1:18">
      <c r="A16" s="24"/>
      <c r="B16" s="24"/>
      <c r="C16" s="24"/>
      <c r="D16" s="24"/>
      <c r="E16" s="24"/>
      <c r="F16" s="24"/>
      <c r="G16" s="24"/>
      <c r="H16" s="24"/>
      <c r="I16" s="24"/>
      <c r="J16" s="24"/>
      <c r="K16" s="24"/>
      <c r="L16" s="24"/>
      <c r="M16" s="24"/>
      <c r="N16" s="24"/>
      <c r="O16" s="24"/>
      <c r="P16" s="24"/>
      <c r="Q16" s="24"/>
      <c r="R16" s="24"/>
    </row>
    <row r="19" spans="1:3">
      <c r="B19" s="617" t="s">
        <v>564</v>
      </c>
      <c r="C19" s="617" t="s">
        <v>877</v>
      </c>
    </row>
    <row r="20" spans="1:3" ht="25.5">
      <c r="A20" s="24" t="s">
        <v>1306</v>
      </c>
      <c r="B20" s="96">
        <f>H8</f>
        <v>644</v>
      </c>
      <c r="C20" s="96">
        <f t="shared" ref="B20:C26" si="5">I8</f>
        <v>2473</v>
      </c>
    </row>
    <row r="21" spans="1:3" ht="25.5">
      <c r="A21" s="24" t="s">
        <v>1307</v>
      </c>
      <c r="B21" s="96">
        <f t="shared" si="5"/>
        <v>3647</v>
      </c>
      <c r="C21" s="96">
        <f t="shared" si="5"/>
        <v>11130</v>
      </c>
    </row>
    <row r="22" spans="1:3" ht="25.5">
      <c r="A22" s="24" t="s">
        <v>1308</v>
      </c>
      <c r="B22" s="96">
        <f t="shared" si="5"/>
        <v>8759</v>
      </c>
      <c r="C22" s="96">
        <f t="shared" si="5"/>
        <v>17653</v>
      </c>
    </row>
    <row r="23" spans="1:3" ht="25.5">
      <c r="A23" s="24" t="s">
        <v>585</v>
      </c>
      <c r="B23" s="96">
        <f t="shared" si="5"/>
        <v>28520</v>
      </c>
      <c r="C23" s="96">
        <f t="shared" si="5"/>
        <v>43533</v>
      </c>
    </row>
    <row r="24" spans="1:3" ht="25.5">
      <c r="A24" s="24" t="s">
        <v>1309</v>
      </c>
      <c r="B24" s="96">
        <f t="shared" si="5"/>
        <v>30522</v>
      </c>
      <c r="C24" s="96">
        <f t="shared" si="5"/>
        <v>70200</v>
      </c>
    </row>
    <row r="25" spans="1:3" ht="25.5">
      <c r="A25" s="24" t="s">
        <v>587</v>
      </c>
      <c r="B25" s="96">
        <f t="shared" si="5"/>
        <v>436</v>
      </c>
      <c r="C25" s="96">
        <f t="shared" si="5"/>
        <v>5677</v>
      </c>
    </row>
    <row r="26" spans="1:3" ht="25.5">
      <c r="A26" s="24" t="s">
        <v>1310</v>
      </c>
      <c r="B26" s="96">
        <f t="shared" si="5"/>
        <v>9629</v>
      </c>
      <c r="C26" s="96">
        <f t="shared" si="5"/>
        <v>58923</v>
      </c>
    </row>
    <row r="28" spans="1:3">
      <c r="B28" s="96">
        <f>SUM(B20:B27)</f>
        <v>82157</v>
      </c>
      <c r="C28" s="96">
        <f>SUM(C20:C27)</f>
        <v>209589</v>
      </c>
    </row>
    <row r="30" spans="1:3">
      <c r="B30" s="96">
        <f>B28-H15</f>
        <v>0</v>
      </c>
      <c r="C30" s="96">
        <f>C28-I15</f>
        <v>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rightToLeft="1" view="pageBreakPreview" topLeftCell="A4" zoomScaleNormal="100" workbookViewId="0">
      <selection activeCell="I8" sqref="I8:I18"/>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5" s="21" customFormat="1" ht="21.75">
      <c r="A1" s="1156" t="s">
        <v>1198</v>
      </c>
      <c r="B1" s="1156"/>
      <c r="C1" s="1156"/>
      <c r="D1" s="1156"/>
      <c r="E1" s="1156"/>
      <c r="F1" s="1156"/>
      <c r="G1" s="1156"/>
      <c r="H1" s="1156"/>
      <c r="I1" s="1156"/>
      <c r="J1" s="1156"/>
      <c r="K1" s="1156"/>
      <c r="L1" s="20"/>
      <c r="M1" s="20"/>
      <c r="N1" s="20"/>
    </row>
    <row r="2" spans="1:15" s="23" customFormat="1" ht="35.25" customHeight="1">
      <c r="A2" s="1054" t="s">
        <v>1189</v>
      </c>
      <c r="B2" s="1054"/>
      <c r="C2" s="1054"/>
      <c r="D2" s="1054"/>
      <c r="E2" s="1054"/>
      <c r="F2" s="1054"/>
      <c r="G2" s="1054"/>
      <c r="H2" s="1054"/>
      <c r="I2" s="1054"/>
      <c r="J2" s="1054"/>
      <c r="K2" s="1054"/>
      <c r="L2" s="22"/>
      <c r="M2" s="22"/>
      <c r="N2" s="22"/>
    </row>
    <row r="3" spans="1:15" s="23" customFormat="1" ht="15.75">
      <c r="A3" s="1054">
        <v>2021</v>
      </c>
      <c r="B3" s="1054"/>
      <c r="C3" s="1054"/>
      <c r="D3" s="1054"/>
      <c r="E3" s="1054"/>
      <c r="F3" s="1054"/>
      <c r="G3" s="1054"/>
      <c r="H3" s="1054"/>
      <c r="I3" s="1054"/>
      <c r="J3" s="1054"/>
      <c r="K3" s="1054"/>
      <c r="L3" s="22"/>
      <c r="M3" s="22"/>
      <c r="N3" s="22"/>
    </row>
    <row r="4" spans="1:15" s="14" customFormat="1" ht="15.75">
      <c r="A4" s="583" t="s">
        <v>254</v>
      </c>
      <c r="B4" s="582"/>
      <c r="C4" s="582"/>
      <c r="D4" s="582"/>
      <c r="E4" s="582"/>
      <c r="F4" s="582"/>
      <c r="G4" s="582"/>
      <c r="H4" s="582"/>
      <c r="I4" s="582"/>
      <c r="J4" s="582"/>
      <c r="K4" s="582" t="s">
        <v>253</v>
      </c>
      <c r="L4" s="5"/>
      <c r="M4" s="5"/>
      <c r="N4" s="5"/>
    </row>
    <row r="5" spans="1:15" s="27" customFormat="1" ht="31.5" customHeight="1">
      <c r="A5" s="1149" t="s">
        <v>853</v>
      </c>
      <c r="B5" s="1139" t="s">
        <v>1269</v>
      </c>
      <c r="C5" s="1139"/>
      <c r="D5" s="1139"/>
      <c r="E5" s="1139" t="s">
        <v>1270</v>
      </c>
      <c r="F5" s="1139"/>
      <c r="G5" s="1139"/>
      <c r="H5" s="1139" t="s">
        <v>1271</v>
      </c>
      <c r="I5" s="1139"/>
      <c r="J5" s="1139"/>
      <c r="K5" s="1146" t="s">
        <v>1770</v>
      </c>
      <c r="L5" s="26"/>
      <c r="M5" s="26"/>
      <c r="N5" s="26"/>
      <c r="O5" s="26"/>
    </row>
    <row r="6" spans="1:15" ht="15.75" customHeight="1">
      <c r="A6" s="1150"/>
      <c r="B6" s="167" t="s">
        <v>478</v>
      </c>
      <c r="C6" s="167" t="s">
        <v>479</v>
      </c>
      <c r="D6" s="167" t="s">
        <v>474</v>
      </c>
      <c r="E6" s="167" t="s">
        <v>478</v>
      </c>
      <c r="F6" s="167" t="s">
        <v>479</v>
      </c>
      <c r="G6" s="167" t="s">
        <v>474</v>
      </c>
      <c r="H6" s="167" t="s">
        <v>478</v>
      </c>
      <c r="I6" s="167" t="s">
        <v>479</v>
      </c>
      <c r="J6" s="167" t="s">
        <v>474</v>
      </c>
      <c r="K6" s="1147"/>
      <c r="L6" s="24"/>
      <c r="M6" s="24"/>
      <c r="N6" s="24"/>
      <c r="O6" s="24"/>
    </row>
    <row r="7" spans="1:15" ht="15" customHeight="1">
      <c r="A7" s="1151"/>
      <c r="B7" s="480" t="s">
        <v>477</v>
      </c>
      <c r="C7" s="480" t="s">
        <v>476</v>
      </c>
      <c r="D7" s="480" t="s">
        <v>475</v>
      </c>
      <c r="E7" s="480" t="s">
        <v>477</v>
      </c>
      <c r="F7" s="480" t="s">
        <v>476</v>
      </c>
      <c r="G7" s="480" t="s">
        <v>475</v>
      </c>
      <c r="H7" s="480" t="s">
        <v>477</v>
      </c>
      <c r="I7" s="480" t="s">
        <v>476</v>
      </c>
      <c r="J7" s="480" t="s">
        <v>475</v>
      </c>
      <c r="K7" s="1148"/>
      <c r="L7" s="24"/>
      <c r="M7" s="24"/>
      <c r="N7" s="24"/>
      <c r="O7" s="24"/>
    </row>
    <row r="8" spans="1:15" ht="24" customHeight="1" thickBot="1">
      <c r="A8" s="724" t="s">
        <v>498</v>
      </c>
      <c r="B8" s="627">
        <v>12756</v>
      </c>
      <c r="C8" s="627">
        <v>14386</v>
      </c>
      <c r="D8" s="626">
        <f t="shared" ref="D8:D18" si="0">B8+C8</f>
        <v>27142</v>
      </c>
      <c r="E8" s="627">
        <v>28029</v>
      </c>
      <c r="F8" s="627">
        <v>20104</v>
      </c>
      <c r="G8" s="254">
        <f t="shared" ref="G8:G18" si="1">E8+F8</f>
        <v>48133</v>
      </c>
      <c r="H8" s="626">
        <f t="shared" ref="H8:H18" si="2">B8+E8</f>
        <v>40785</v>
      </c>
      <c r="I8" s="254">
        <f t="shared" ref="I8:I18" si="3">C8+F8</f>
        <v>34490</v>
      </c>
      <c r="J8" s="626">
        <f t="shared" ref="J8:J18" si="4">H8+I8</f>
        <v>75275</v>
      </c>
      <c r="K8" s="720" t="s">
        <v>498</v>
      </c>
    </row>
    <row r="9" spans="1:15" ht="24" customHeight="1" thickBot="1">
      <c r="A9" s="725" t="s">
        <v>499</v>
      </c>
      <c r="B9" s="630">
        <v>6831</v>
      </c>
      <c r="C9" s="630">
        <v>11979</v>
      </c>
      <c r="D9" s="629">
        <f t="shared" si="0"/>
        <v>18810</v>
      </c>
      <c r="E9" s="630">
        <v>11109</v>
      </c>
      <c r="F9" s="630">
        <v>13483</v>
      </c>
      <c r="G9" s="253">
        <f t="shared" si="1"/>
        <v>24592</v>
      </c>
      <c r="H9" s="629">
        <f t="shared" si="2"/>
        <v>17940</v>
      </c>
      <c r="I9" s="253">
        <f t="shared" si="3"/>
        <v>25462</v>
      </c>
      <c r="J9" s="629">
        <f t="shared" si="4"/>
        <v>43402</v>
      </c>
      <c r="K9" s="721" t="s">
        <v>499</v>
      </c>
    </row>
    <row r="10" spans="1:15" ht="24" customHeight="1" thickBot="1">
      <c r="A10" s="724" t="s">
        <v>500</v>
      </c>
      <c r="B10" s="627">
        <v>1970</v>
      </c>
      <c r="C10" s="627">
        <v>4407</v>
      </c>
      <c r="D10" s="626">
        <f t="shared" si="0"/>
        <v>6377</v>
      </c>
      <c r="E10" s="627">
        <v>1783</v>
      </c>
      <c r="F10" s="627">
        <v>14257</v>
      </c>
      <c r="G10" s="254">
        <f t="shared" si="1"/>
        <v>16040</v>
      </c>
      <c r="H10" s="626">
        <f t="shared" si="2"/>
        <v>3753</v>
      </c>
      <c r="I10" s="254">
        <f t="shared" si="3"/>
        <v>18664</v>
      </c>
      <c r="J10" s="626">
        <f t="shared" si="4"/>
        <v>22417</v>
      </c>
      <c r="K10" s="720" t="s">
        <v>500</v>
      </c>
    </row>
    <row r="11" spans="1:15" ht="24" customHeight="1" thickBot="1">
      <c r="A11" s="725" t="s">
        <v>501</v>
      </c>
      <c r="B11" s="630">
        <v>201</v>
      </c>
      <c r="C11" s="630">
        <v>2869</v>
      </c>
      <c r="D11" s="629">
        <f t="shared" si="0"/>
        <v>3070</v>
      </c>
      <c r="E11" s="630">
        <v>1242</v>
      </c>
      <c r="F11" s="630">
        <v>18983</v>
      </c>
      <c r="G11" s="253">
        <f t="shared" si="1"/>
        <v>20225</v>
      </c>
      <c r="H11" s="629">
        <f t="shared" si="2"/>
        <v>1443</v>
      </c>
      <c r="I11" s="253">
        <f t="shared" si="3"/>
        <v>21852</v>
      </c>
      <c r="J11" s="629">
        <f t="shared" si="4"/>
        <v>23295</v>
      </c>
      <c r="K11" s="721" t="s">
        <v>501</v>
      </c>
    </row>
    <row r="12" spans="1:15" ht="24" customHeight="1" thickBot="1">
      <c r="A12" s="724" t="s">
        <v>502</v>
      </c>
      <c r="B12" s="627">
        <v>329</v>
      </c>
      <c r="C12" s="627">
        <v>2793</v>
      </c>
      <c r="D12" s="626">
        <f t="shared" si="0"/>
        <v>3122</v>
      </c>
      <c r="E12" s="627">
        <v>196</v>
      </c>
      <c r="F12" s="627">
        <v>18380</v>
      </c>
      <c r="G12" s="254">
        <f t="shared" si="1"/>
        <v>18576</v>
      </c>
      <c r="H12" s="626">
        <f t="shared" si="2"/>
        <v>525</v>
      </c>
      <c r="I12" s="254">
        <f t="shared" si="3"/>
        <v>21173</v>
      </c>
      <c r="J12" s="626">
        <f t="shared" si="4"/>
        <v>21698</v>
      </c>
      <c r="K12" s="720" t="s">
        <v>502</v>
      </c>
    </row>
    <row r="13" spans="1:15" ht="24" customHeight="1" thickBot="1">
      <c r="A13" s="725" t="s">
        <v>503</v>
      </c>
      <c r="B13" s="630">
        <v>181</v>
      </c>
      <c r="C13" s="630">
        <v>2608</v>
      </c>
      <c r="D13" s="629">
        <f t="shared" si="0"/>
        <v>2789</v>
      </c>
      <c r="E13" s="630">
        <v>33</v>
      </c>
      <c r="F13" s="630">
        <v>22757</v>
      </c>
      <c r="G13" s="253">
        <f t="shared" si="1"/>
        <v>22790</v>
      </c>
      <c r="H13" s="629">
        <f t="shared" si="2"/>
        <v>214</v>
      </c>
      <c r="I13" s="253">
        <f t="shared" si="3"/>
        <v>25365</v>
      </c>
      <c r="J13" s="629">
        <f t="shared" si="4"/>
        <v>25579</v>
      </c>
      <c r="K13" s="721" t="s">
        <v>503</v>
      </c>
    </row>
    <row r="14" spans="1:15" ht="24" customHeight="1" thickBot="1">
      <c r="A14" s="724" t="s">
        <v>504</v>
      </c>
      <c r="B14" s="627">
        <v>480</v>
      </c>
      <c r="C14" s="627">
        <v>3415</v>
      </c>
      <c r="D14" s="626">
        <f t="shared" si="0"/>
        <v>3895</v>
      </c>
      <c r="E14" s="627">
        <v>84</v>
      </c>
      <c r="F14" s="627">
        <v>12109</v>
      </c>
      <c r="G14" s="254">
        <f t="shared" si="1"/>
        <v>12193</v>
      </c>
      <c r="H14" s="626">
        <f t="shared" si="2"/>
        <v>564</v>
      </c>
      <c r="I14" s="254">
        <f t="shared" si="3"/>
        <v>15524</v>
      </c>
      <c r="J14" s="626">
        <f t="shared" si="4"/>
        <v>16088</v>
      </c>
      <c r="K14" s="720" t="s">
        <v>504</v>
      </c>
    </row>
    <row r="15" spans="1:15" ht="24" customHeight="1" thickBot="1">
      <c r="A15" s="725" t="s">
        <v>505</v>
      </c>
      <c r="B15" s="630">
        <v>602</v>
      </c>
      <c r="C15" s="630">
        <v>4671</v>
      </c>
      <c r="D15" s="629">
        <f t="shared" si="0"/>
        <v>5273</v>
      </c>
      <c r="E15" s="630">
        <v>158</v>
      </c>
      <c r="F15" s="630">
        <v>11087</v>
      </c>
      <c r="G15" s="253">
        <f t="shared" si="1"/>
        <v>11245</v>
      </c>
      <c r="H15" s="629">
        <f t="shared" si="2"/>
        <v>760</v>
      </c>
      <c r="I15" s="253">
        <f t="shared" si="3"/>
        <v>15758</v>
      </c>
      <c r="J15" s="629">
        <f t="shared" si="4"/>
        <v>16518</v>
      </c>
      <c r="K15" s="721" t="s">
        <v>505</v>
      </c>
    </row>
    <row r="16" spans="1:15" ht="24" customHeight="1" thickBot="1">
      <c r="A16" s="724" t="s">
        <v>506</v>
      </c>
      <c r="B16" s="627">
        <v>1123</v>
      </c>
      <c r="C16" s="627">
        <v>5106</v>
      </c>
      <c r="D16" s="626">
        <f t="shared" si="0"/>
        <v>6229</v>
      </c>
      <c r="E16" s="627">
        <v>266</v>
      </c>
      <c r="F16" s="627">
        <v>7541</v>
      </c>
      <c r="G16" s="254">
        <f t="shared" si="1"/>
        <v>7807</v>
      </c>
      <c r="H16" s="626">
        <f t="shared" si="2"/>
        <v>1389</v>
      </c>
      <c r="I16" s="254">
        <f t="shared" si="3"/>
        <v>12647</v>
      </c>
      <c r="J16" s="626">
        <f t="shared" si="4"/>
        <v>14036</v>
      </c>
      <c r="K16" s="720" t="s">
        <v>506</v>
      </c>
    </row>
    <row r="17" spans="1:11" ht="24" customHeight="1" thickBot="1">
      <c r="A17" s="725" t="s">
        <v>507</v>
      </c>
      <c r="B17" s="630">
        <v>3443</v>
      </c>
      <c r="C17" s="630">
        <v>4673</v>
      </c>
      <c r="D17" s="629">
        <f t="shared" si="0"/>
        <v>8116</v>
      </c>
      <c r="E17" s="630">
        <v>1038</v>
      </c>
      <c r="F17" s="630">
        <v>4150</v>
      </c>
      <c r="G17" s="253">
        <f t="shared" si="1"/>
        <v>5188</v>
      </c>
      <c r="H17" s="629">
        <f t="shared" si="2"/>
        <v>4481</v>
      </c>
      <c r="I17" s="253">
        <f t="shared" si="3"/>
        <v>8823</v>
      </c>
      <c r="J17" s="629">
        <f t="shared" si="4"/>
        <v>13304</v>
      </c>
      <c r="K17" s="721" t="s">
        <v>507</v>
      </c>
    </row>
    <row r="18" spans="1:11" ht="24" customHeight="1">
      <c r="A18" s="726" t="s">
        <v>497</v>
      </c>
      <c r="B18" s="639">
        <v>7254</v>
      </c>
      <c r="C18" s="639">
        <v>5857</v>
      </c>
      <c r="D18" s="638">
        <f t="shared" si="0"/>
        <v>13111</v>
      </c>
      <c r="E18" s="639">
        <v>3049</v>
      </c>
      <c r="F18" s="639">
        <v>3974</v>
      </c>
      <c r="G18" s="395">
        <f t="shared" si="1"/>
        <v>7023</v>
      </c>
      <c r="H18" s="638">
        <f t="shared" si="2"/>
        <v>10303</v>
      </c>
      <c r="I18" s="395">
        <f t="shared" si="3"/>
        <v>9831</v>
      </c>
      <c r="J18" s="638">
        <f t="shared" si="4"/>
        <v>20134</v>
      </c>
      <c r="K18" s="722" t="s">
        <v>497</v>
      </c>
    </row>
    <row r="19" spans="1:11" s="6" customFormat="1" ht="30" customHeight="1">
      <c r="A19" s="69" t="s">
        <v>474</v>
      </c>
      <c r="B19" s="636">
        <f t="shared" ref="B19:J19" si="5">SUM(B8:B18)</f>
        <v>35170</v>
      </c>
      <c r="C19" s="636">
        <f t="shared" si="5"/>
        <v>62764</v>
      </c>
      <c r="D19" s="636">
        <f t="shared" si="5"/>
        <v>97934</v>
      </c>
      <c r="E19" s="636">
        <f t="shared" si="5"/>
        <v>46987</v>
      </c>
      <c r="F19" s="636">
        <f t="shared" si="5"/>
        <v>146825</v>
      </c>
      <c r="G19" s="259">
        <f t="shared" si="5"/>
        <v>193812</v>
      </c>
      <c r="H19" s="259">
        <f t="shared" si="5"/>
        <v>82157</v>
      </c>
      <c r="I19" s="636">
        <f t="shared" si="5"/>
        <v>209589</v>
      </c>
      <c r="J19" s="636">
        <f t="shared" si="5"/>
        <v>291746</v>
      </c>
      <c r="K19" s="723" t="s">
        <v>475</v>
      </c>
    </row>
    <row r="24" spans="1:11">
      <c r="B24" s="25" t="s">
        <v>564</v>
      </c>
      <c r="C24" s="25" t="s">
        <v>877</v>
      </c>
    </row>
    <row r="25" spans="1:11">
      <c r="A25" s="25" t="s">
        <v>498</v>
      </c>
      <c r="B25" s="96">
        <f t="shared" ref="B25:B35" si="6">H8</f>
        <v>40785</v>
      </c>
      <c r="C25" s="25">
        <f t="shared" ref="C25:C35" si="7">I8</f>
        <v>34490</v>
      </c>
    </row>
    <row r="26" spans="1:11">
      <c r="A26" s="25" t="s">
        <v>499</v>
      </c>
      <c r="B26" s="25">
        <f t="shared" si="6"/>
        <v>17940</v>
      </c>
      <c r="C26" s="25">
        <f t="shared" si="7"/>
        <v>25462</v>
      </c>
    </row>
    <row r="27" spans="1:11">
      <c r="A27" s="25" t="s">
        <v>500</v>
      </c>
      <c r="B27" s="25">
        <f t="shared" si="6"/>
        <v>3753</v>
      </c>
      <c r="C27" s="25">
        <f t="shared" si="7"/>
        <v>18664</v>
      </c>
    </row>
    <row r="28" spans="1:11">
      <c r="A28" s="25" t="s">
        <v>501</v>
      </c>
      <c r="B28" s="25">
        <f t="shared" si="6"/>
        <v>1443</v>
      </c>
      <c r="C28" s="25">
        <f t="shared" si="7"/>
        <v>21852</v>
      </c>
    </row>
    <row r="29" spans="1:11">
      <c r="A29" s="25" t="s">
        <v>502</v>
      </c>
      <c r="B29" s="25">
        <f t="shared" si="6"/>
        <v>525</v>
      </c>
      <c r="C29" s="25">
        <f t="shared" si="7"/>
        <v>21173</v>
      </c>
    </row>
    <row r="30" spans="1:11">
      <c r="A30" s="25" t="s">
        <v>503</v>
      </c>
      <c r="B30" s="25">
        <f t="shared" si="6"/>
        <v>214</v>
      </c>
      <c r="C30" s="25">
        <f t="shared" si="7"/>
        <v>25365</v>
      </c>
    </row>
    <row r="31" spans="1:11">
      <c r="A31" s="25" t="s">
        <v>504</v>
      </c>
      <c r="B31" s="25">
        <f t="shared" si="6"/>
        <v>564</v>
      </c>
      <c r="C31" s="25">
        <f t="shared" si="7"/>
        <v>15524</v>
      </c>
    </row>
    <row r="32" spans="1:11">
      <c r="A32" s="25" t="s">
        <v>505</v>
      </c>
      <c r="B32" s="25">
        <f t="shared" si="6"/>
        <v>760</v>
      </c>
      <c r="C32" s="25">
        <f t="shared" si="7"/>
        <v>15758</v>
      </c>
    </row>
    <row r="33" spans="1:3">
      <c r="A33" s="25" t="s">
        <v>506</v>
      </c>
      <c r="B33" s="25">
        <f t="shared" si="6"/>
        <v>1389</v>
      </c>
      <c r="C33" s="25">
        <f t="shared" si="7"/>
        <v>12647</v>
      </c>
    </row>
    <row r="34" spans="1:3">
      <c r="A34" s="25" t="s">
        <v>507</v>
      </c>
      <c r="B34" s="25">
        <f t="shared" si="6"/>
        <v>4481</v>
      </c>
      <c r="C34" s="25">
        <f t="shared" si="7"/>
        <v>8823</v>
      </c>
    </row>
    <row r="35" spans="1:3">
      <c r="A35" s="25" t="s">
        <v>497</v>
      </c>
      <c r="B35" s="25">
        <f t="shared" si="6"/>
        <v>10303</v>
      </c>
      <c r="C35" s="25">
        <f t="shared" si="7"/>
        <v>9831</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rightToLeft="1" view="pageBreakPreview" topLeftCell="A4" zoomScaleNormal="100" zoomScaleSheetLayoutView="100" workbookViewId="0">
      <selection activeCell="F8" sqref="F8:F11"/>
    </sheetView>
  </sheetViews>
  <sheetFormatPr defaultColWidth="11.42578125" defaultRowHeight="12.75"/>
  <cols>
    <col min="1" max="1" width="25.85546875" style="25" customWidth="1"/>
    <col min="2" max="3" width="8.7109375" style="25" customWidth="1"/>
    <col min="4" max="4" width="9.28515625" style="25" bestFit="1" customWidth="1"/>
    <col min="5" max="5" width="8.7109375" style="25" customWidth="1"/>
    <col min="6" max="6" width="9.28515625" style="25" bestFit="1" customWidth="1"/>
    <col min="7" max="7" width="10" style="25" customWidth="1"/>
    <col min="8" max="8" width="8.7109375" style="25" customWidth="1"/>
    <col min="9" max="9" width="10" style="25" customWidth="1"/>
    <col min="10" max="10" width="9.42578125" style="25" customWidth="1"/>
    <col min="11" max="11" width="26.7109375" style="25" customWidth="1"/>
    <col min="12" max="16384" width="11.42578125" style="25"/>
  </cols>
  <sheetData>
    <row r="1" spans="1:18" s="21" customFormat="1" ht="21.75">
      <c r="A1" s="1156" t="s">
        <v>1199</v>
      </c>
      <c r="B1" s="1156"/>
      <c r="C1" s="1156"/>
      <c r="D1" s="1156"/>
      <c r="E1" s="1156"/>
      <c r="F1" s="1156"/>
      <c r="G1" s="1156"/>
      <c r="H1" s="1156"/>
      <c r="I1" s="1156"/>
      <c r="J1" s="1156"/>
      <c r="K1" s="1156"/>
      <c r="L1" s="20"/>
      <c r="M1" s="20"/>
      <c r="N1" s="20"/>
      <c r="O1" s="20"/>
      <c r="P1" s="20"/>
      <c r="Q1" s="20"/>
      <c r="R1" s="20"/>
    </row>
    <row r="2" spans="1:18" s="23" customFormat="1" ht="34.5" customHeight="1">
      <c r="A2" s="1054" t="s">
        <v>1190</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15.75">
      <c r="A4" s="583" t="s">
        <v>252</v>
      </c>
      <c r="B4" s="582"/>
      <c r="C4" s="582"/>
      <c r="D4" s="582"/>
      <c r="E4" s="582"/>
      <c r="F4" s="582"/>
      <c r="G4" s="582"/>
      <c r="H4" s="582"/>
      <c r="I4" s="582"/>
      <c r="J4" s="582"/>
      <c r="K4" s="582" t="s">
        <v>251</v>
      </c>
      <c r="L4" s="5"/>
      <c r="M4" s="5"/>
      <c r="N4" s="5"/>
      <c r="O4" s="5"/>
      <c r="P4" s="5"/>
      <c r="Q4" s="5"/>
      <c r="R4" s="5"/>
    </row>
    <row r="5" spans="1:18" s="27" customFormat="1" ht="31.5" customHeight="1">
      <c r="A5" s="1149" t="s">
        <v>854</v>
      </c>
      <c r="B5" s="1139" t="s">
        <v>1269</v>
      </c>
      <c r="C5" s="1139"/>
      <c r="D5" s="1139"/>
      <c r="E5" s="1139" t="s">
        <v>1270</v>
      </c>
      <c r="F5" s="1139"/>
      <c r="G5" s="1139"/>
      <c r="H5" s="1139" t="s">
        <v>1271</v>
      </c>
      <c r="I5" s="1139"/>
      <c r="J5" s="1139"/>
      <c r="K5" s="1146" t="s">
        <v>1329</v>
      </c>
      <c r="L5" s="26"/>
      <c r="M5" s="26"/>
      <c r="N5" s="26"/>
      <c r="O5" s="26"/>
    </row>
    <row r="6" spans="1:18" ht="15.75" customHeight="1">
      <c r="A6" s="1150"/>
      <c r="B6" s="167" t="s">
        <v>478</v>
      </c>
      <c r="C6" s="167" t="s">
        <v>479</v>
      </c>
      <c r="D6" s="167" t="s">
        <v>474</v>
      </c>
      <c r="E6" s="167" t="s">
        <v>478</v>
      </c>
      <c r="F6" s="167" t="s">
        <v>479</v>
      </c>
      <c r="G6" s="167" t="s">
        <v>474</v>
      </c>
      <c r="H6" s="167" t="s">
        <v>478</v>
      </c>
      <c r="I6" s="167" t="s">
        <v>479</v>
      </c>
      <c r="J6" s="167" t="s">
        <v>474</v>
      </c>
      <c r="K6" s="1147"/>
      <c r="L6" s="24"/>
      <c r="M6" s="24"/>
      <c r="N6" s="24"/>
      <c r="O6" s="24"/>
    </row>
    <row r="7" spans="1:18" ht="15" customHeight="1">
      <c r="A7" s="1151"/>
      <c r="B7" s="406" t="s">
        <v>477</v>
      </c>
      <c r="C7" s="406" t="s">
        <v>476</v>
      </c>
      <c r="D7" s="406" t="s">
        <v>475</v>
      </c>
      <c r="E7" s="406" t="s">
        <v>477</v>
      </c>
      <c r="F7" s="406" t="s">
        <v>476</v>
      </c>
      <c r="G7" s="406" t="s">
        <v>475</v>
      </c>
      <c r="H7" s="406" t="s">
        <v>477</v>
      </c>
      <c r="I7" s="406" t="s">
        <v>476</v>
      </c>
      <c r="J7" s="406" t="s">
        <v>475</v>
      </c>
      <c r="K7" s="1148"/>
      <c r="L7" s="24"/>
      <c r="M7" s="24"/>
      <c r="N7" s="24"/>
      <c r="O7" s="24"/>
    </row>
    <row r="8" spans="1:18" ht="28.5" customHeight="1" thickBot="1">
      <c r="A8" s="91" t="s">
        <v>132</v>
      </c>
      <c r="B8" s="627">
        <v>20810</v>
      </c>
      <c r="C8" s="627">
        <v>27748</v>
      </c>
      <c r="D8" s="626">
        <f>B8+C8</f>
        <v>48558</v>
      </c>
      <c r="E8" s="627">
        <v>40561</v>
      </c>
      <c r="F8" s="627">
        <v>38506</v>
      </c>
      <c r="G8" s="254">
        <f>E8+F8</f>
        <v>79067</v>
      </c>
      <c r="H8" s="626">
        <f t="shared" ref="H8:I11" si="0">B8+E8</f>
        <v>61371</v>
      </c>
      <c r="I8" s="254">
        <f t="shared" si="0"/>
        <v>66254</v>
      </c>
      <c r="J8" s="626">
        <f>H8+I8</f>
        <v>127625</v>
      </c>
      <c r="K8" s="653" t="s">
        <v>136</v>
      </c>
    </row>
    <row r="9" spans="1:18" ht="28.5" customHeight="1" thickBot="1">
      <c r="A9" s="87" t="s">
        <v>133</v>
      </c>
      <c r="B9" s="630">
        <v>13324</v>
      </c>
      <c r="C9" s="630">
        <v>30014</v>
      </c>
      <c r="D9" s="629">
        <f>B9+C9</f>
        <v>43338</v>
      </c>
      <c r="E9" s="630">
        <v>5547</v>
      </c>
      <c r="F9" s="630">
        <v>104677</v>
      </c>
      <c r="G9" s="253">
        <f>E9+F9</f>
        <v>110224</v>
      </c>
      <c r="H9" s="629">
        <f t="shared" si="0"/>
        <v>18871</v>
      </c>
      <c r="I9" s="253">
        <f t="shared" si="0"/>
        <v>134691</v>
      </c>
      <c r="J9" s="629">
        <f>H9+I9</f>
        <v>153562</v>
      </c>
      <c r="K9" s="652" t="s">
        <v>145</v>
      </c>
    </row>
    <row r="10" spans="1:18" ht="28.5" customHeight="1" thickBot="1">
      <c r="A10" s="91" t="s">
        <v>134</v>
      </c>
      <c r="B10" s="627">
        <v>545</v>
      </c>
      <c r="C10" s="627">
        <v>1688</v>
      </c>
      <c r="D10" s="626">
        <f>B10+C10</f>
        <v>2233</v>
      </c>
      <c r="E10" s="627">
        <v>367</v>
      </c>
      <c r="F10" s="627">
        <v>849</v>
      </c>
      <c r="G10" s="254">
        <f>E10+F10</f>
        <v>1216</v>
      </c>
      <c r="H10" s="626">
        <f t="shared" si="0"/>
        <v>912</v>
      </c>
      <c r="I10" s="254">
        <f t="shared" si="0"/>
        <v>2537</v>
      </c>
      <c r="J10" s="626">
        <f>H10+I10</f>
        <v>3449</v>
      </c>
      <c r="K10" s="653" t="s">
        <v>146</v>
      </c>
    </row>
    <row r="11" spans="1:18" ht="28.5" customHeight="1">
      <c r="A11" s="88" t="s">
        <v>135</v>
      </c>
      <c r="B11" s="624">
        <v>491</v>
      </c>
      <c r="C11" s="624">
        <v>3314</v>
      </c>
      <c r="D11" s="623">
        <f>B11+C11</f>
        <v>3805</v>
      </c>
      <c r="E11" s="624">
        <v>512</v>
      </c>
      <c r="F11" s="624">
        <v>2793</v>
      </c>
      <c r="G11" s="421">
        <f>E11+F11</f>
        <v>3305</v>
      </c>
      <c r="H11" s="623">
        <f t="shared" si="0"/>
        <v>1003</v>
      </c>
      <c r="I11" s="421">
        <f t="shared" si="0"/>
        <v>6107</v>
      </c>
      <c r="J11" s="623">
        <f>H11+I11</f>
        <v>7110</v>
      </c>
      <c r="K11" s="654" t="s">
        <v>147</v>
      </c>
    </row>
    <row r="12" spans="1:18" s="6" customFormat="1" ht="30" customHeight="1">
      <c r="A12" s="323" t="s">
        <v>474</v>
      </c>
      <c r="B12" s="641">
        <f t="shared" ref="B12:J12" si="1">SUM(B8:B11)</f>
        <v>35170</v>
      </c>
      <c r="C12" s="641">
        <f t="shared" si="1"/>
        <v>62764</v>
      </c>
      <c r="D12" s="641">
        <f t="shared" si="1"/>
        <v>97934</v>
      </c>
      <c r="E12" s="641">
        <f t="shared" si="1"/>
        <v>46987</v>
      </c>
      <c r="F12" s="641">
        <f t="shared" si="1"/>
        <v>146825</v>
      </c>
      <c r="G12" s="363">
        <f t="shared" si="1"/>
        <v>193812</v>
      </c>
      <c r="H12" s="363">
        <f t="shared" si="1"/>
        <v>82157</v>
      </c>
      <c r="I12" s="641">
        <f t="shared" si="1"/>
        <v>209589</v>
      </c>
      <c r="J12" s="641">
        <f t="shared" si="1"/>
        <v>291746</v>
      </c>
      <c r="K12" s="79" t="s">
        <v>475</v>
      </c>
    </row>
    <row r="16" spans="1:18">
      <c r="B16" s="617"/>
      <c r="C16" s="617"/>
    </row>
    <row r="17" spans="2:3">
      <c r="B17" s="96"/>
    </row>
    <row r="22" spans="2:3">
      <c r="B22" s="96"/>
      <c r="C22" s="96"/>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rightToLeft="1" view="pageBreakPreview" topLeftCell="A7" zoomScaleNormal="100" zoomScaleSheetLayoutView="100" workbookViewId="0">
      <selection activeCell="D12" sqref="D12"/>
    </sheetView>
  </sheetViews>
  <sheetFormatPr defaultColWidth="11.42578125" defaultRowHeight="12.75"/>
  <cols>
    <col min="1" max="1" width="21.42578125" style="115" customWidth="1"/>
    <col min="2" max="10" width="10.7109375" style="115" customWidth="1"/>
    <col min="11" max="11" width="23.85546875" style="115" customWidth="1"/>
    <col min="12" max="16384" width="11.42578125" style="115"/>
  </cols>
  <sheetData>
    <row r="1" spans="1:11" ht="21.75">
      <c r="A1" s="1003" t="s">
        <v>1059</v>
      </c>
      <c r="B1" s="1003"/>
      <c r="C1" s="1003"/>
      <c r="D1" s="1003"/>
      <c r="E1" s="1003"/>
      <c r="F1" s="1003"/>
      <c r="G1" s="1003"/>
      <c r="H1" s="1003"/>
      <c r="I1" s="1003"/>
      <c r="J1" s="1003"/>
      <c r="K1" s="1003"/>
    </row>
    <row r="2" spans="1:11" ht="15.75">
      <c r="A2" s="1002" t="s">
        <v>1075</v>
      </c>
      <c r="B2" s="1002"/>
      <c r="C2" s="1002"/>
      <c r="D2" s="1002"/>
      <c r="E2" s="1002"/>
      <c r="F2" s="1002"/>
      <c r="G2" s="1002"/>
      <c r="H2" s="1002"/>
      <c r="I2" s="1002"/>
      <c r="J2" s="1002"/>
      <c r="K2" s="1002"/>
    </row>
    <row r="3" spans="1:11" ht="15.75">
      <c r="A3" s="1002" t="s">
        <v>1797</v>
      </c>
      <c r="B3" s="1002"/>
      <c r="C3" s="1002"/>
      <c r="D3" s="1002"/>
      <c r="E3" s="1002"/>
      <c r="F3" s="1002"/>
      <c r="G3" s="1002"/>
      <c r="H3" s="1002"/>
      <c r="I3" s="1002"/>
      <c r="J3" s="1002"/>
      <c r="K3" s="1002"/>
    </row>
    <row r="4" spans="1:11" ht="15.75">
      <c r="A4" s="693"/>
      <c r="B4" s="693"/>
      <c r="C4" s="693"/>
      <c r="D4" s="693"/>
      <c r="E4" s="693"/>
      <c r="F4" s="693"/>
      <c r="G4" s="693"/>
      <c r="H4" s="693"/>
      <c r="I4" s="693"/>
      <c r="J4" s="693"/>
      <c r="K4" s="693"/>
    </row>
    <row r="5" spans="1:11" ht="15.75">
      <c r="A5" s="291" t="s">
        <v>69</v>
      </c>
      <c r="B5" s="292"/>
      <c r="C5" s="292"/>
      <c r="D5" s="292"/>
      <c r="E5" s="292"/>
      <c r="F5" s="292"/>
      <c r="G5" s="292"/>
      <c r="H5" s="292"/>
      <c r="I5" s="292"/>
      <c r="J5" s="292"/>
      <c r="K5" s="293" t="s">
        <v>113</v>
      </c>
    </row>
    <row r="6" spans="1:11" ht="29.25" customHeight="1" thickBot="1">
      <c r="A6" s="1004" t="s">
        <v>879</v>
      </c>
      <c r="B6" s="1006" t="s">
        <v>1315</v>
      </c>
      <c r="C6" s="1007"/>
      <c r="D6" s="1008"/>
      <c r="E6" s="1006" t="s">
        <v>1316</v>
      </c>
      <c r="F6" s="1007"/>
      <c r="G6" s="1008"/>
      <c r="H6" s="1009" t="s">
        <v>1317</v>
      </c>
      <c r="I6" s="1010"/>
      <c r="J6" s="1011"/>
      <c r="K6" s="1012" t="s">
        <v>1341</v>
      </c>
    </row>
    <row r="7" spans="1:11" ht="41.25" customHeight="1">
      <c r="A7" s="1005"/>
      <c r="B7" s="279" t="s">
        <v>1283</v>
      </c>
      <c r="C7" s="279" t="s">
        <v>1282</v>
      </c>
      <c r="D7" s="279" t="s">
        <v>822</v>
      </c>
      <c r="E7" s="279" t="s">
        <v>1283</v>
      </c>
      <c r="F7" s="279" t="s">
        <v>1282</v>
      </c>
      <c r="G7" s="279" t="s">
        <v>822</v>
      </c>
      <c r="H7" s="279" t="s">
        <v>1283</v>
      </c>
      <c r="I7" s="279" t="s">
        <v>1282</v>
      </c>
      <c r="J7" s="279" t="s">
        <v>822</v>
      </c>
      <c r="K7" s="1013"/>
    </row>
    <row r="8" spans="1:11" ht="21.75" customHeight="1" thickBot="1">
      <c r="A8" s="161">
        <v>2016</v>
      </c>
      <c r="B8" s="298">
        <v>68.545841050681929</v>
      </c>
      <c r="C8" s="298">
        <v>36.918458221675969</v>
      </c>
      <c r="D8" s="365">
        <v>52.387202371761219</v>
      </c>
      <c r="E8" s="298">
        <v>97.958935737703413</v>
      </c>
      <c r="F8" s="298">
        <v>65.612451612723945</v>
      </c>
      <c r="G8" s="365">
        <v>92.450413111675729</v>
      </c>
      <c r="H8" s="365">
        <v>96.446742802481893</v>
      </c>
      <c r="I8" s="365">
        <v>59.408780730050381</v>
      </c>
      <c r="J8" s="365">
        <v>89.077032757720289</v>
      </c>
      <c r="K8" s="573">
        <v>2016</v>
      </c>
    </row>
    <row r="9" spans="1:11" ht="21.75" customHeight="1" thickTop="1" thickBot="1">
      <c r="A9" s="152">
        <v>2017</v>
      </c>
      <c r="B9" s="192">
        <v>68.2</v>
      </c>
      <c r="C9" s="192">
        <v>36.700000000000003</v>
      </c>
      <c r="D9" s="366">
        <v>52.2</v>
      </c>
      <c r="E9" s="192">
        <v>97.6</v>
      </c>
      <c r="F9" s="192">
        <v>64.5</v>
      </c>
      <c r="G9" s="366">
        <v>91.8</v>
      </c>
      <c r="H9" s="366">
        <v>96.1</v>
      </c>
      <c r="I9" s="366">
        <v>58.5</v>
      </c>
      <c r="J9" s="366">
        <v>88.4</v>
      </c>
      <c r="K9" s="574">
        <v>2017</v>
      </c>
    </row>
    <row r="10" spans="1:11" ht="21.75" customHeight="1" thickTop="1" thickBot="1">
      <c r="A10" s="153">
        <v>2018</v>
      </c>
      <c r="B10" s="191">
        <v>68.099999999999994</v>
      </c>
      <c r="C10" s="191">
        <v>37.1</v>
      </c>
      <c r="D10" s="367">
        <v>52.2</v>
      </c>
      <c r="E10" s="191">
        <v>97.6</v>
      </c>
      <c r="F10" s="191">
        <v>64.2</v>
      </c>
      <c r="G10" s="367">
        <v>91.7</v>
      </c>
      <c r="H10" s="367">
        <v>96</v>
      </c>
      <c r="I10" s="367">
        <v>58.5</v>
      </c>
      <c r="J10" s="367">
        <v>88.3</v>
      </c>
      <c r="K10" s="575">
        <v>2018</v>
      </c>
    </row>
    <row r="11" spans="1:11" ht="21.75" customHeight="1" thickTop="1" thickBot="1">
      <c r="A11" s="152">
        <v>2019</v>
      </c>
      <c r="B11" s="192">
        <v>67.863775859842903</v>
      </c>
      <c r="C11" s="192">
        <v>37.626879340609023</v>
      </c>
      <c r="D11" s="366">
        <v>52.440988560223055</v>
      </c>
      <c r="E11" s="192">
        <v>97.521329586340173</v>
      </c>
      <c r="F11" s="192">
        <v>63.726782566440768</v>
      </c>
      <c r="G11" s="366">
        <v>91.543218484878281</v>
      </c>
      <c r="H11" s="366">
        <v>95.950414701355044</v>
      </c>
      <c r="I11" s="366">
        <v>58.162738199345142</v>
      </c>
      <c r="J11" s="366">
        <v>88.184549334697536</v>
      </c>
      <c r="K11" s="574">
        <v>2019</v>
      </c>
    </row>
    <row r="12" spans="1:11" ht="21.75" customHeight="1" thickTop="1" thickBot="1">
      <c r="A12" s="153">
        <v>2020</v>
      </c>
      <c r="B12" s="191">
        <v>66.405984037523169</v>
      </c>
      <c r="C12" s="191">
        <v>37.042990620062291</v>
      </c>
      <c r="D12" s="367">
        <v>51.469310573925483</v>
      </c>
      <c r="E12" s="191">
        <v>97.466480947718281</v>
      </c>
      <c r="F12" s="191">
        <v>64.317643366272478</v>
      </c>
      <c r="G12" s="367">
        <v>91.534830085599225</v>
      </c>
      <c r="H12" s="367">
        <v>95.754442349661701</v>
      </c>
      <c r="I12" s="367">
        <v>58.399083559767796</v>
      </c>
      <c r="J12" s="367">
        <v>87.975901784667798</v>
      </c>
      <c r="K12" s="575">
        <v>2020</v>
      </c>
    </row>
    <row r="13" spans="1:11" ht="21.75" customHeight="1" thickTop="1">
      <c r="A13" s="152">
        <v>2021</v>
      </c>
      <c r="B13" s="192">
        <v>66.678667525675522</v>
      </c>
      <c r="C13" s="192">
        <v>42.019935150714545</v>
      </c>
      <c r="D13" s="366">
        <v>54.193424665222942</v>
      </c>
      <c r="E13" s="192">
        <v>97.221837902013718</v>
      </c>
      <c r="F13" s="192">
        <v>64.238392852793453</v>
      </c>
      <c r="G13" s="366">
        <v>90.77904184095641</v>
      </c>
      <c r="H13" s="366">
        <v>95.427710555050353</v>
      </c>
      <c r="I13" s="366">
        <v>59.602518807209478</v>
      </c>
      <c r="J13" s="366">
        <v>87.401189205855943</v>
      </c>
      <c r="K13" s="574">
        <v>2021</v>
      </c>
    </row>
    <row r="14" spans="1:11">
      <c r="A14" s="694"/>
      <c r="B14" s="694"/>
      <c r="C14" s="694"/>
      <c r="D14" s="694"/>
      <c r="E14" s="694"/>
      <c r="F14" s="694"/>
      <c r="G14" s="694"/>
      <c r="H14" s="696"/>
      <c r="I14" s="696"/>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c r="A24" s="694"/>
      <c r="B24" s="694"/>
      <c r="C24" s="694"/>
      <c r="D24" s="694"/>
      <c r="E24" s="694"/>
      <c r="F24" s="694"/>
      <c r="G24" s="694"/>
      <c r="H24" s="694"/>
      <c r="I24" s="694"/>
      <c r="J24" s="694"/>
      <c r="K24" s="694"/>
    </row>
    <row r="25" spans="1:11">
      <c r="A25" s="694"/>
      <c r="B25" s="694"/>
      <c r="C25" s="694"/>
      <c r="D25" s="694"/>
      <c r="E25" s="694"/>
      <c r="F25" s="694"/>
      <c r="G25" s="694"/>
      <c r="H25" s="694"/>
      <c r="I25" s="694"/>
      <c r="J25" s="694"/>
      <c r="K25" s="694"/>
    </row>
    <row r="26" spans="1:11" ht="15.75">
      <c r="A26" s="1002"/>
      <c r="B26" s="1002"/>
      <c r="C26" s="1002"/>
      <c r="D26" s="1002"/>
      <c r="E26" s="1002"/>
      <c r="F26" s="1002"/>
      <c r="G26" s="1002"/>
      <c r="H26" s="1002"/>
      <c r="I26" s="1002"/>
      <c r="J26" s="1002"/>
      <c r="K26" s="1002"/>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row r="37" spans="1:11">
      <c r="A37" s="694"/>
      <c r="B37" s="694"/>
      <c r="C37" s="694"/>
      <c r="D37" s="694"/>
      <c r="E37" s="694"/>
      <c r="F37" s="694"/>
      <c r="G37" s="694"/>
      <c r="H37" s="694"/>
      <c r="I37" s="694"/>
      <c r="J37" s="694"/>
      <c r="K37" s="694"/>
    </row>
    <row r="38" spans="1:11">
      <c r="A38" s="694"/>
      <c r="B38" s="694"/>
      <c r="C38" s="694"/>
      <c r="D38" s="694"/>
      <c r="E38" s="694"/>
      <c r="F38" s="694"/>
      <c r="G38" s="694"/>
      <c r="H38" s="694"/>
      <c r="I38" s="694"/>
      <c r="J38" s="694"/>
      <c r="K38" s="694"/>
    </row>
    <row r="39" spans="1:11">
      <c r="A39" s="694"/>
      <c r="B39" s="694"/>
      <c r="C39" s="694"/>
      <c r="D39" s="694"/>
      <c r="E39" s="694"/>
      <c r="F39" s="694"/>
      <c r="G39" s="694"/>
      <c r="H39" s="694"/>
      <c r="I39" s="694"/>
      <c r="J39" s="694"/>
      <c r="K39" s="694"/>
    </row>
    <row r="46" spans="1:11">
      <c r="B46" s="115" t="s">
        <v>824</v>
      </c>
      <c r="C46" s="115" t="s">
        <v>881</v>
      </c>
      <c r="D46" s="115" t="s">
        <v>823</v>
      </c>
    </row>
    <row r="47" spans="1:11">
      <c r="A47" s="115" t="e">
        <f>#REF!</f>
        <v>#REF!</v>
      </c>
      <c r="B47" s="150">
        <v>51.3</v>
      </c>
      <c r="C47" s="150">
        <v>90.7</v>
      </c>
      <c r="D47" s="150">
        <v>86.5</v>
      </c>
    </row>
    <row r="48" spans="1:11">
      <c r="A48" s="115" t="e">
        <f>#REF!</f>
        <v>#REF!</v>
      </c>
      <c r="B48" s="150">
        <v>52.1</v>
      </c>
      <c r="C48" s="150">
        <v>91.1</v>
      </c>
      <c r="D48" s="150">
        <v>87.2</v>
      </c>
    </row>
    <row r="49" spans="1:4">
      <c r="A49" s="115" t="e">
        <f>#REF!</f>
        <v>#REF!</v>
      </c>
      <c r="B49" s="150">
        <v>51.9</v>
      </c>
      <c r="C49" s="150">
        <v>91.3</v>
      </c>
      <c r="D49" s="150">
        <v>87.6</v>
      </c>
    </row>
    <row r="50" spans="1:4">
      <c r="A50" s="115">
        <f>A8</f>
        <v>2016</v>
      </c>
      <c r="B50" s="150">
        <v>52.0999312014537</v>
      </c>
      <c r="C50" s="150">
        <v>92.074840739861301</v>
      </c>
      <c r="D50" s="150">
        <v>88.62707387027632</v>
      </c>
    </row>
    <row r="51" spans="1:4">
      <c r="A51" s="115">
        <v>2016</v>
      </c>
      <c r="B51" s="150">
        <v>52.387202371761219</v>
      </c>
      <c r="C51" s="150">
        <v>92.450413111675729</v>
      </c>
      <c r="D51" s="150">
        <v>89.077032757720289</v>
      </c>
    </row>
    <row r="52" spans="1:4">
      <c r="A52" s="115">
        <f>A13</f>
        <v>2021</v>
      </c>
      <c r="B52" s="150">
        <v>52.2</v>
      </c>
      <c r="C52" s="150">
        <v>91.8</v>
      </c>
      <c r="D52" s="150">
        <v>88.4</v>
      </c>
    </row>
  </sheetData>
  <mergeCells count="9">
    <mergeCell ref="A26:K26"/>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rightToLeft="1" view="pageBreakPreview" topLeftCell="A10" zoomScaleNormal="100" zoomScaleSheetLayoutView="100" workbookViewId="0">
      <selection activeCell="A24" sqref="A24"/>
    </sheetView>
  </sheetViews>
  <sheetFormatPr defaultColWidth="11.42578125" defaultRowHeight="12.75"/>
  <cols>
    <col min="1" max="1" width="22" style="115" customWidth="1"/>
    <col min="2" max="10" width="11" style="115" customWidth="1"/>
    <col min="11" max="11" width="23.85546875" style="115" customWidth="1"/>
    <col min="12" max="16384" width="11.42578125" style="115"/>
  </cols>
  <sheetData>
    <row r="1" spans="1:11" ht="21.75">
      <c r="A1" s="1003" t="s">
        <v>1063</v>
      </c>
      <c r="B1" s="1003"/>
      <c r="C1" s="1003"/>
      <c r="D1" s="1003"/>
      <c r="E1" s="1003"/>
      <c r="F1" s="1003"/>
      <c r="G1" s="1003"/>
      <c r="H1" s="1003"/>
      <c r="I1" s="1003"/>
      <c r="J1" s="1003"/>
      <c r="K1" s="1003"/>
    </row>
    <row r="2" spans="1:11" ht="15.75">
      <c r="A2" s="1002" t="s">
        <v>1191</v>
      </c>
      <c r="B2" s="1002"/>
      <c r="C2" s="1002"/>
      <c r="D2" s="1002"/>
      <c r="E2" s="1002"/>
      <c r="F2" s="1002"/>
      <c r="G2" s="1002"/>
      <c r="H2" s="1002"/>
      <c r="I2" s="1002"/>
      <c r="J2" s="1002"/>
      <c r="K2" s="1002"/>
    </row>
    <row r="3" spans="1:11" ht="15.75">
      <c r="A3" s="1002" t="s">
        <v>1797</v>
      </c>
      <c r="B3" s="1002"/>
      <c r="C3" s="1002"/>
      <c r="D3" s="1002"/>
      <c r="E3" s="1002"/>
      <c r="F3" s="1002"/>
      <c r="G3" s="1002"/>
      <c r="H3" s="1002"/>
      <c r="I3" s="1002"/>
      <c r="J3" s="1002"/>
      <c r="K3" s="1002"/>
    </row>
    <row r="4" spans="1:11" ht="12" customHeight="1">
      <c r="A4" s="693"/>
      <c r="B4" s="693"/>
      <c r="C4" s="693"/>
      <c r="D4" s="693"/>
      <c r="E4" s="693"/>
      <c r="F4" s="693"/>
      <c r="G4" s="693"/>
      <c r="H4" s="693"/>
      <c r="I4" s="693"/>
      <c r="J4" s="693"/>
      <c r="K4" s="693"/>
    </row>
    <row r="5" spans="1:11" ht="15.75">
      <c r="A5" s="291" t="s">
        <v>513</v>
      </c>
      <c r="B5" s="292"/>
      <c r="C5" s="292"/>
      <c r="D5" s="292"/>
      <c r="E5" s="292"/>
      <c r="F5" s="292"/>
      <c r="G5" s="292"/>
      <c r="H5" s="292"/>
      <c r="I5" s="292"/>
      <c r="J5" s="292"/>
      <c r="K5" s="293" t="s">
        <v>514</v>
      </c>
    </row>
    <row r="6" spans="1:11" ht="29.25" customHeight="1" thickBot="1">
      <c r="A6" s="1004" t="s">
        <v>1807</v>
      </c>
      <c r="B6" s="1006" t="s">
        <v>1315</v>
      </c>
      <c r="C6" s="1007"/>
      <c r="D6" s="1008"/>
      <c r="E6" s="1006" t="s">
        <v>1316</v>
      </c>
      <c r="F6" s="1007"/>
      <c r="G6" s="1008"/>
      <c r="H6" s="1009" t="s">
        <v>1317</v>
      </c>
      <c r="I6" s="1010"/>
      <c r="J6" s="1011"/>
      <c r="K6" s="1012" t="s">
        <v>1341</v>
      </c>
    </row>
    <row r="7" spans="1:11" ht="41.25" customHeight="1">
      <c r="A7" s="1005"/>
      <c r="B7" s="279" t="s">
        <v>1283</v>
      </c>
      <c r="C7" s="279" t="s">
        <v>1282</v>
      </c>
      <c r="D7" s="279" t="s">
        <v>822</v>
      </c>
      <c r="E7" s="279" t="s">
        <v>1283</v>
      </c>
      <c r="F7" s="279" t="s">
        <v>1282</v>
      </c>
      <c r="G7" s="279" t="s">
        <v>822</v>
      </c>
      <c r="H7" s="279" t="s">
        <v>1283</v>
      </c>
      <c r="I7" s="279" t="s">
        <v>1282</v>
      </c>
      <c r="J7" s="279" t="s">
        <v>822</v>
      </c>
      <c r="K7" s="1013"/>
    </row>
    <row r="8" spans="1:11" ht="21.75" customHeight="1" thickBot="1">
      <c r="A8" s="161">
        <v>2016</v>
      </c>
      <c r="B8" s="298">
        <v>40.009235906362122</v>
      </c>
      <c r="C8" s="298">
        <v>18.516885935168858</v>
      </c>
      <c r="D8" s="365">
        <v>29.013063164651392</v>
      </c>
      <c r="E8" s="298">
        <v>86.558085575851322</v>
      </c>
      <c r="F8" s="298">
        <v>52.607676290721891</v>
      </c>
      <c r="G8" s="365">
        <v>79.183612418891869</v>
      </c>
      <c r="H8" s="365">
        <v>81.273290422494313</v>
      </c>
      <c r="I8" s="365">
        <v>41.496380615571638</v>
      </c>
      <c r="J8" s="365">
        <v>70.638604660782832</v>
      </c>
      <c r="K8" s="573">
        <v>2016</v>
      </c>
    </row>
    <row r="9" spans="1:11" ht="21.75" customHeight="1" thickTop="1" thickBot="1">
      <c r="A9" s="152">
        <v>2017</v>
      </c>
      <c r="B9" s="192">
        <v>42.449680137306913</v>
      </c>
      <c r="C9" s="192">
        <v>17.571059431524546</v>
      </c>
      <c r="D9" s="366">
        <v>30.071026513429182</v>
      </c>
      <c r="E9" s="192">
        <v>83.843220182469622</v>
      </c>
      <c r="F9" s="192">
        <v>53.076652332930351</v>
      </c>
      <c r="G9" s="366">
        <v>76.712032376716294</v>
      </c>
      <c r="H9" s="366">
        <v>78.508138632259303</v>
      </c>
      <c r="I9" s="366">
        <v>41.470524613467106</v>
      </c>
      <c r="J9" s="366">
        <v>68.107373231899572</v>
      </c>
      <c r="K9" s="574">
        <v>2017</v>
      </c>
    </row>
    <row r="10" spans="1:11" ht="21.75" customHeight="1" thickTop="1" thickBot="1">
      <c r="A10" s="153">
        <v>2018</v>
      </c>
      <c r="B10" s="191">
        <v>40.700000000000003</v>
      </c>
      <c r="C10" s="191">
        <v>18.5</v>
      </c>
      <c r="D10" s="367">
        <v>29.4</v>
      </c>
      <c r="E10" s="191">
        <v>83.4</v>
      </c>
      <c r="F10" s="191">
        <v>52.7</v>
      </c>
      <c r="G10" s="367">
        <v>76.099999999999994</v>
      </c>
      <c r="H10" s="367">
        <v>78.099999999999994</v>
      </c>
      <c r="I10" s="367">
        <v>41.8</v>
      </c>
      <c r="J10" s="367">
        <v>67.7</v>
      </c>
      <c r="K10" s="575">
        <v>2018</v>
      </c>
    </row>
    <row r="11" spans="1:11" ht="21.75" customHeight="1" thickTop="1" thickBot="1">
      <c r="A11" s="152">
        <v>2019</v>
      </c>
      <c r="B11" s="192">
        <v>42.127834011288748</v>
      </c>
      <c r="C11" s="192">
        <v>19.051708274550698</v>
      </c>
      <c r="D11" s="366">
        <v>30.429577574278206</v>
      </c>
      <c r="E11" s="192">
        <v>83.232734662683256</v>
      </c>
      <c r="F11" s="192">
        <v>50.114789840738119</v>
      </c>
      <c r="G11" s="366">
        <v>75.575623028259528</v>
      </c>
      <c r="H11" s="366">
        <v>78.257334895668336</v>
      </c>
      <c r="I11" s="366">
        <v>40.171603035449579</v>
      </c>
      <c r="J11" s="366">
        <v>67.595310335729835</v>
      </c>
      <c r="K11" s="574">
        <v>2019</v>
      </c>
    </row>
    <row r="12" spans="1:11" ht="21.75" customHeight="1" thickTop="1" thickBot="1">
      <c r="A12" s="153">
        <v>2020</v>
      </c>
      <c r="B12" s="191">
        <v>35.291120320673954</v>
      </c>
      <c r="C12" s="191">
        <v>9.7030086098481192</v>
      </c>
      <c r="D12" s="367">
        <v>22.164138364571787</v>
      </c>
      <c r="E12" s="191">
        <v>82.346949715878637</v>
      </c>
      <c r="F12" s="191">
        <v>53.916333823838556</v>
      </c>
      <c r="G12" s="367">
        <v>75.474842735338058</v>
      </c>
      <c r="H12" s="367">
        <v>76.877916663376581</v>
      </c>
      <c r="I12" s="367">
        <v>40.522243713733076</v>
      </c>
      <c r="J12" s="367">
        <v>66.41379775735831</v>
      </c>
      <c r="K12" s="575">
        <v>2020</v>
      </c>
    </row>
    <row r="13" spans="1:11" ht="21.75" customHeight="1" thickTop="1">
      <c r="A13" s="152">
        <v>2021</v>
      </c>
      <c r="B13" s="192">
        <v>36.129619397406302</v>
      </c>
      <c r="C13" s="192">
        <v>9.9054035660813895</v>
      </c>
      <c r="D13" s="366">
        <v>23.3180949214529</v>
      </c>
      <c r="E13" s="192">
        <v>72.163243380783399</v>
      </c>
      <c r="F13" s="192">
        <v>52.343891908507899</v>
      </c>
      <c r="G13" s="366">
        <v>65.505442358871804</v>
      </c>
      <c r="H13" s="366">
        <v>65.726941810982893</v>
      </c>
      <c r="I13" s="366">
        <v>39.990292896975902</v>
      </c>
      <c r="J13" s="366">
        <v>56.2165545412619</v>
      </c>
      <c r="K13" s="574">
        <v>2021</v>
      </c>
    </row>
    <row r="14" spans="1:11" ht="7.5" customHeight="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c r="A24" s="694"/>
      <c r="B24" s="694"/>
      <c r="C24" s="694"/>
      <c r="D24" s="694"/>
      <c r="E24" s="694"/>
      <c r="F24" s="694"/>
      <c r="G24" s="694"/>
      <c r="H24" s="694"/>
      <c r="I24" s="694"/>
      <c r="J24" s="694"/>
      <c r="K24" s="694"/>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35" spans="1:11">
      <c r="A35" s="694"/>
      <c r="B35" s="694"/>
      <c r="C35" s="694"/>
      <c r="D35" s="694"/>
      <c r="E35" s="694"/>
      <c r="F35" s="694"/>
      <c r="G35" s="694"/>
      <c r="H35" s="694"/>
      <c r="I35" s="694"/>
      <c r="J35" s="694"/>
      <c r="K35" s="694"/>
    </row>
    <row r="36" spans="1:11">
      <c r="A36" s="694"/>
      <c r="B36" s="694"/>
      <c r="C36" s="694"/>
      <c r="D36" s="694"/>
      <c r="E36" s="694"/>
      <c r="F36" s="694"/>
      <c r="G36" s="694"/>
      <c r="H36" s="694"/>
      <c r="I36" s="694"/>
      <c r="J36" s="694"/>
      <c r="K36" s="694"/>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22" zoomScaleNormal="100" zoomScaleSheetLayoutView="100" workbookViewId="0">
      <selection activeCell="F10" sqref="F10"/>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1003" t="s">
        <v>1070</v>
      </c>
      <c r="B1" s="1003"/>
      <c r="C1" s="1003"/>
      <c r="D1" s="1003"/>
      <c r="E1" s="1003"/>
      <c r="F1" s="1003"/>
      <c r="G1" s="1003"/>
      <c r="H1" s="1003"/>
    </row>
    <row r="2" spans="1:8" ht="34.5" customHeight="1">
      <c r="A2" s="1015" t="s">
        <v>1555</v>
      </c>
      <c r="B2" s="1002"/>
      <c r="C2" s="1002"/>
      <c r="D2" s="1002"/>
      <c r="E2" s="1002"/>
      <c r="F2" s="1002"/>
      <c r="G2" s="1002"/>
      <c r="H2" s="1002"/>
    </row>
    <row r="3" spans="1:8" ht="15.75">
      <c r="A3" s="1002" t="s">
        <v>1797</v>
      </c>
      <c r="B3" s="1002"/>
      <c r="C3" s="1002"/>
      <c r="D3" s="1002"/>
      <c r="E3" s="1002"/>
      <c r="F3" s="1002"/>
      <c r="G3" s="1002"/>
      <c r="H3" s="1002"/>
    </row>
    <row r="4" spans="1:8" ht="15.75">
      <c r="A4" s="693"/>
      <c r="B4" s="693"/>
      <c r="C4" s="693"/>
      <c r="D4" s="693"/>
      <c r="E4" s="693"/>
      <c r="F4" s="693"/>
      <c r="G4" s="693"/>
      <c r="H4" s="693"/>
    </row>
    <row r="5" spans="1:8" ht="15.75">
      <c r="A5" s="291" t="s">
        <v>377</v>
      </c>
      <c r="B5" s="292"/>
      <c r="C5" s="292"/>
      <c r="D5" s="292"/>
      <c r="E5" s="292"/>
      <c r="F5" s="292"/>
      <c r="G5" s="292"/>
      <c r="H5" s="293" t="s">
        <v>602</v>
      </c>
    </row>
    <row r="6" spans="1:8" ht="52.5" customHeight="1">
      <c r="A6" s="158" t="s">
        <v>1808</v>
      </c>
      <c r="B6" s="149">
        <v>2016</v>
      </c>
      <c r="C6" s="331">
        <v>2017</v>
      </c>
      <c r="D6" s="331">
        <v>2018</v>
      </c>
      <c r="E6" s="331">
        <v>2019</v>
      </c>
      <c r="F6" s="331">
        <v>2020</v>
      </c>
      <c r="G6" s="331">
        <v>2021</v>
      </c>
      <c r="H6" s="157" t="s">
        <v>1556</v>
      </c>
    </row>
    <row r="7" spans="1:8" ht="20.25" customHeight="1" thickBot="1">
      <c r="A7" s="52" t="s">
        <v>498</v>
      </c>
      <c r="B7" s="874">
        <v>11.473573678683934</v>
      </c>
      <c r="C7" s="875">
        <v>18.700683850604946</v>
      </c>
      <c r="D7" s="875">
        <v>12.1</v>
      </c>
      <c r="E7" s="875">
        <v>11.826964057394516</v>
      </c>
      <c r="F7" s="875">
        <v>7.5128393250183416</v>
      </c>
      <c r="G7" s="875">
        <v>5.546094039244724</v>
      </c>
      <c r="H7" s="148" t="s">
        <v>498</v>
      </c>
    </row>
    <row r="8" spans="1:8" ht="20.25" customHeight="1" thickTop="1" thickBot="1">
      <c r="A8" s="53" t="s">
        <v>499</v>
      </c>
      <c r="B8" s="876">
        <v>69.407183037646035</v>
      </c>
      <c r="C8" s="877">
        <v>63.900932470155013</v>
      </c>
      <c r="D8" s="877">
        <v>64.3</v>
      </c>
      <c r="E8" s="877">
        <v>66.316983271902458</v>
      </c>
      <c r="F8" s="877">
        <v>59.242155870445345</v>
      </c>
      <c r="G8" s="877">
        <v>60.427528675703854</v>
      </c>
      <c r="H8" s="146" t="s">
        <v>499</v>
      </c>
    </row>
    <row r="9" spans="1:8" ht="20.25" customHeight="1" thickTop="1" thickBot="1">
      <c r="A9" s="54" t="s">
        <v>500</v>
      </c>
      <c r="B9" s="878">
        <v>93.878825733916301</v>
      </c>
      <c r="C9" s="879">
        <v>95.270270270270274</v>
      </c>
      <c r="D9" s="879">
        <v>95.4</v>
      </c>
      <c r="E9" s="879">
        <v>92.249939452651972</v>
      </c>
      <c r="F9" s="879">
        <v>87.414261679823994</v>
      </c>
      <c r="G9" s="879">
        <v>86.210275794484119</v>
      </c>
      <c r="H9" s="147" t="s">
        <v>500</v>
      </c>
    </row>
    <row r="10" spans="1:8" ht="20.25" customHeight="1" thickTop="1" thickBot="1">
      <c r="A10" s="53" t="s">
        <v>501</v>
      </c>
      <c r="B10" s="876">
        <v>97.21995094031071</v>
      </c>
      <c r="C10" s="877">
        <v>97.348749127877994</v>
      </c>
      <c r="D10" s="877">
        <v>96.8</v>
      </c>
      <c r="E10" s="877">
        <v>98.734533183352085</v>
      </c>
      <c r="F10" s="877">
        <v>98.63489910123792</v>
      </c>
      <c r="G10" s="877">
        <v>98.249586345031787</v>
      </c>
      <c r="H10" s="146" t="s">
        <v>501</v>
      </c>
    </row>
    <row r="11" spans="1:8" ht="20.25" customHeight="1" thickTop="1" thickBot="1">
      <c r="A11" s="52" t="s">
        <v>502</v>
      </c>
      <c r="B11" s="878">
        <v>97.140092463176003</v>
      </c>
      <c r="C11" s="875">
        <v>96.460707858428322</v>
      </c>
      <c r="D11" s="875">
        <v>95.9</v>
      </c>
      <c r="E11" s="875">
        <v>98.971193415637856</v>
      </c>
      <c r="F11" s="875">
        <v>97.35066846559549</v>
      </c>
      <c r="G11" s="875">
        <v>96.165054202121453</v>
      </c>
      <c r="H11" s="148" t="s">
        <v>502</v>
      </c>
    </row>
    <row r="12" spans="1:8" ht="20.25" customHeight="1" thickTop="1" thickBot="1">
      <c r="A12" s="53" t="s">
        <v>503</v>
      </c>
      <c r="B12" s="876">
        <v>98.313507001957547</v>
      </c>
      <c r="C12" s="877">
        <v>98.669923995656887</v>
      </c>
      <c r="D12" s="877">
        <v>98.6</v>
      </c>
      <c r="E12" s="877">
        <v>96.789727126805786</v>
      </c>
      <c r="F12" s="877">
        <v>98.475153165418646</v>
      </c>
      <c r="G12" s="877">
        <v>97.389297562382808</v>
      </c>
      <c r="H12" s="146" t="s">
        <v>503</v>
      </c>
    </row>
    <row r="13" spans="1:8" ht="20.25" customHeight="1" thickTop="1" thickBot="1">
      <c r="A13" s="54" t="s">
        <v>504</v>
      </c>
      <c r="B13" s="878">
        <v>92.713198985719998</v>
      </c>
      <c r="C13" s="879">
        <v>95.883025649403692</v>
      </c>
      <c r="D13" s="879">
        <v>96.5</v>
      </c>
      <c r="E13" s="879">
        <v>92.148558397133087</v>
      </c>
      <c r="F13" s="879">
        <v>93.333333333333329</v>
      </c>
      <c r="G13" s="879">
        <v>93.019197207678886</v>
      </c>
      <c r="H13" s="147" t="s">
        <v>504</v>
      </c>
    </row>
    <row r="14" spans="1:8" ht="20.25" customHeight="1" thickTop="1" thickBot="1">
      <c r="A14" s="53" t="s">
        <v>505</v>
      </c>
      <c r="B14" s="876">
        <v>83.163763066202094</v>
      </c>
      <c r="C14" s="877">
        <v>82.333292094519365</v>
      </c>
      <c r="D14" s="877">
        <v>82.4</v>
      </c>
      <c r="E14" s="876">
        <v>90.274784482758619</v>
      </c>
      <c r="F14" s="876">
        <v>90.393294648613804</v>
      </c>
      <c r="G14" s="876">
        <v>92.159416514717378</v>
      </c>
      <c r="H14" s="146" t="s">
        <v>505</v>
      </c>
    </row>
    <row r="15" spans="1:8" ht="20.25" customHeight="1" thickTop="1" thickBot="1">
      <c r="A15" s="52" t="s">
        <v>506</v>
      </c>
      <c r="B15" s="878">
        <v>40.259740259740262</v>
      </c>
      <c r="C15" s="875">
        <v>54.166666666666664</v>
      </c>
      <c r="D15" s="875">
        <v>56.4</v>
      </c>
      <c r="E15" s="875">
        <v>60.246066962484868</v>
      </c>
      <c r="F15" s="875">
        <v>75.141055426485224</v>
      </c>
      <c r="G15" s="875">
        <v>82.12921705919797</v>
      </c>
      <c r="H15" s="148" t="s">
        <v>506</v>
      </c>
    </row>
    <row r="16" spans="1:8" ht="20.25" customHeight="1" thickTop="1" thickBot="1">
      <c r="A16" s="53" t="s">
        <v>507</v>
      </c>
      <c r="B16" s="876">
        <v>36.612021857923501</v>
      </c>
      <c r="C16" s="877">
        <v>28.842105263157897</v>
      </c>
      <c r="D16" s="877">
        <v>31.5</v>
      </c>
      <c r="E16" s="877">
        <v>29.007455731593662</v>
      </c>
      <c r="F16" s="877">
        <v>25.639277190589837</v>
      </c>
      <c r="G16" s="877">
        <v>27.774281518774913</v>
      </c>
      <c r="H16" s="146" t="s">
        <v>507</v>
      </c>
    </row>
    <row r="17" spans="1:8" ht="20.25" customHeight="1" thickTop="1">
      <c r="A17" s="62" t="s">
        <v>601</v>
      </c>
      <c r="B17" s="880">
        <v>10.585545982064358</v>
      </c>
      <c r="C17" s="881">
        <v>7.3364654860860137</v>
      </c>
      <c r="D17" s="881">
        <v>6.7</v>
      </c>
      <c r="E17" s="881">
        <v>7.6285963382737574</v>
      </c>
      <c r="F17" s="881">
        <v>8.5450045590725541</v>
      </c>
      <c r="G17" s="881">
        <v>8.1190626979100688</v>
      </c>
      <c r="H17" s="156" t="s">
        <v>601</v>
      </c>
    </row>
    <row r="18" spans="1:8" ht="20.25" customHeight="1">
      <c r="A18" s="155" t="s">
        <v>474</v>
      </c>
      <c r="B18" s="197">
        <v>68.545841050681929</v>
      </c>
      <c r="C18" s="336">
        <v>68.186075872039751</v>
      </c>
      <c r="D18" s="336">
        <v>68.099999999999994</v>
      </c>
      <c r="E18" s="336">
        <v>67.863775859842875</v>
      </c>
      <c r="F18" s="336">
        <v>66.405984037523169</v>
      </c>
      <c r="G18" s="336">
        <v>66.678667525675522</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6" zoomScaleNormal="100" zoomScaleSheetLayoutView="100" workbookViewId="0">
      <selection activeCell="I3" sqref="I3"/>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1003" t="s">
        <v>882</v>
      </c>
      <c r="B1" s="1003"/>
      <c r="C1" s="1003"/>
      <c r="D1" s="1003"/>
      <c r="E1" s="1003"/>
      <c r="F1" s="1003"/>
      <c r="G1" s="1003"/>
      <c r="H1" s="1003"/>
    </row>
    <row r="2" spans="1:8" ht="34.5" customHeight="1">
      <c r="A2" s="1015" t="s">
        <v>1557</v>
      </c>
      <c r="B2" s="1002"/>
      <c r="C2" s="1002"/>
      <c r="D2" s="1002"/>
      <c r="E2" s="1002"/>
      <c r="F2" s="1002"/>
      <c r="G2" s="1002"/>
      <c r="H2" s="1002"/>
    </row>
    <row r="3" spans="1:8" ht="15.75">
      <c r="A3" s="1002" t="s">
        <v>1797</v>
      </c>
      <c r="B3" s="1002"/>
      <c r="C3" s="1002"/>
      <c r="D3" s="1002"/>
      <c r="E3" s="1002"/>
      <c r="F3" s="1002"/>
      <c r="G3" s="1002"/>
      <c r="H3" s="1002"/>
    </row>
    <row r="4" spans="1:8" ht="15.75">
      <c r="A4" s="693"/>
      <c r="B4" s="693"/>
      <c r="C4" s="693"/>
      <c r="D4" s="693"/>
      <c r="E4" s="693"/>
      <c r="F4" s="693"/>
      <c r="G4" s="693"/>
      <c r="H4" s="693"/>
    </row>
    <row r="5" spans="1:8" ht="15.75">
      <c r="A5" s="291" t="s">
        <v>70</v>
      </c>
      <c r="B5" s="292"/>
      <c r="C5" s="292"/>
      <c r="D5" s="292"/>
      <c r="E5" s="292"/>
      <c r="F5" s="292"/>
      <c r="G5" s="292"/>
      <c r="H5" s="293" t="s">
        <v>603</v>
      </c>
    </row>
    <row r="6" spans="1:8" ht="52.5" customHeight="1">
      <c r="A6" s="158" t="s">
        <v>1558</v>
      </c>
      <c r="B6" s="149">
        <v>2016</v>
      </c>
      <c r="C6" s="331">
        <v>2017</v>
      </c>
      <c r="D6" s="331">
        <v>2018</v>
      </c>
      <c r="E6" s="331">
        <v>2019</v>
      </c>
      <c r="F6" s="331">
        <v>2020</v>
      </c>
      <c r="G6" s="331">
        <v>2021</v>
      </c>
      <c r="H6" s="157" t="s">
        <v>1559</v>
      </c>
    </row>
    <row r="7" spans="1:8" ht="20.25" customHeight="1" thickBot="1">
      <c r="A7" s="52" t="s">
        <v>498</v>
      </c>
      <c r="B7" s="875">
        <v>1.1306279022814456</v>
      </c>
      <c r="C7" s="875">
        <v>0.50155242417005008</v>
      </c>
      <c r="D7" s="875">
        <v>1.9</v>
      </c>
      <c r="E7" s="875">
        <v>1.9471203115392497</v>
      </c>
      <c r="F7" s="875">
        <v>0.90427410808901454</v>
      </c>
      <c r="G7" s="875">
        <v>0.33254815020091449</v>
      </c>
      <c r="H7" s="148" t="s">
        <v>498</v>
      </c>
    </row>
    <row r="8" spans="1:8" ht="20.25" customHeight="1" thickTop="1" thickBot="1">
      <c r="A8" s="53" t="s">
        <v>499</v>
      </c>
      <c r="B8" s="877">
        <v>36.171666780564472</v>
      </c>
      <c r="C8" s="877">
        <v>36.647537701855065</v>
      </c>
      <c r="D8" s="877">
        <v>37.1</v>
      </c>
      <c r="E8" s="877">
        <v>32.984584562301741</v>
      </c>
      <c r="F8" s="877">
        <v>17.091836734693878</v>
      </c>
      <c r="G8" s="877">
        <v>19.894342650795775</v>
      </c>
      <c r="H8" s="146" t="s">
        <v>499</v>
      </c>
    </row>
    <row r="9" spans="1:8" ht="20.25" customHeight="1" thickTop="1" thickBot="1">
      <c r="A9" s="54" t="s">
        <v>500</v>
      </c>
      <c r="B9" s="879">
        <v>59.774003166834603</v>
      </c>
      <c r="C9" s="879">
        <v>57.472474093264246</v>
      </c>
      <c r="D9" s="879">
        <v>59.3</v>
      </c>
      <c r="E9" s="879">
        <v>60.332601722100286</v>
      </c>
      <c r="F9" s="879">
        <v>67.487349898043959</v>
      </c>
      <c r="G9" s="879">
        <v>69.571221432023762</v>
      </c>
      <c r="H9" s="147" t="s">
        <v>500</v>
      </c>
    </row>
    <row r="10" spans="1:8" ht="20.25" customHeight="1" thickTop="1" thickBot="1">
      <c r="A10" s="53" t="s">
        <v>501</v>
      </c>
      <c r="B10" s="877">
        <v>74.085952533675439</v>
      </c>
      <c r="C10" s="877">
        <v>68.593206541848588</v>
      </c>
      <c r="D10" s="877">
        <v>65.099999999999994</v>
      </c>
      <c r="E10" s="877">
        <v>64.61344600103773</v>
      </c>
      <c r="F10" s="877">
        <v>63.258179609807939</v>
      </c>
      <c r="G10" s="877">
        <v>72.001561432614423</v>
      </c>
      <c r="H10" s="146" t="s">
        <v>501</v>
      </c>
    </row>
    <row r="11" spans="1:8" ht="20.25" customHeight="1" thickTop="1" thickBot="1">
      <c r="A11" s="52" t="s">
        <v>502</v>
      </c>
      <c r="B11" s="875">
        <v>56.701279884085977</v>
      </c>
      <c r="C11" s="875">
        <v>68.601876888818197</v>
      </c>
      <c r="D11" s="875">
        <v>70.3</v>
      </c>
      <c r="E11" s="875">
        <v>70.20951852365755</v>
      </c>
      <c r="F11" s="875">
        <v>69.985225593817475</v>
      </c>
      <c r="G11" s="875">
        <v>73.71788839747812</v>
      </c>
      <c r="H11" s="148" t="s">
        <v>502</v>
      </c>
    </row>
    <row r="12" spans="1:8" ht="20.25" customHeight="1" thickTop="1" thickBot="1">
      <c r="A12" s="53" t="s">
        <v>503</v>
      </c>
      <c r="B12" s="877">
        <v>55.805114029025574</v>
      </c>
      <c r="C12" s="877">
        <v>59.092891408634976</v>
      </c>
      <c r="D12" s="877">
        <v>58.5</v>
      </c>
      <c r="E12" s="877">
        <v>62.074091013034526</v>
      </c>
      <c r="F12" s="877">
        <v>66.37028700056274</v>
      </c>
      <c r="G12" s="877">
        <v>70.2588664613981</v>
      </c>
      <c r="H12" s="146" t="s">
        <v>503</v>
      </c>
    </row>
    <row r="13" spans="1:8" ht="20.25" customHeight="1" thickTop="1" thickBot="1">
      <c r="A13" s="54" t="s">
        <v>504</v>
      </c>
      <c r="B13" s="879">
        <v>37.282844733984795</v>
      </c>
      <c r="C13" s="879">
        <v>43.159184924161174</v>
      </c>
      <c r="D13" s="879">
        <v>44.7</v>
      </c>
      <c r="E13" s="879">
        <v>48.438438438438439</v>
      </c>
      <c r="F13" s="879">
        <v>47.298687934139437</v>
      </c>
      <c r="G13" s="879">
        <v>61.529796102286802</v>
      </c>
      <c r="H13" s="147" t="s">
        <v>504</v>
      </c>
    </row>
    <row r="14" spans="1:8" ht="20.25" customHeight="1" thickTop="1" thickBot="1">
      <c r="A14" s="53" t="s">
        <v>505</v>
      </c>
      <c r="B14" s="877">
        <v>27.379081543565565</v>
      </c>
      <c r="C14" s="877">
        <v>27.475284048989231</v>
      </c>
      <c r="D14" s="877">
        <v>31</v>
      </c>
      <c r="E14" s="877">
        <v>33.161921485011916</v>
      </c>
      <c r="F14" s="877">
        <v>32.944168304242282</v>
      </c>
      <c r="G14" s="877">
        <v>37.293596455900122</v>
      </c>
      <c r="H14" s="146" t="s">
        <v>505</v>
      </c>
    </row>
    <row r="15" spans="1:8" ht="20.25" customHeight="1" thickTop="1" thickBot="1">
      <c r="A15" s="52" t="s">
        <v>506</v>
      </c>
      <c r="B15" s="875">
        <v>11.327287716405607</v>
      </c>
      <c r="C15" s="875">
        <v>11.000163692912098</v>
      </c>
      <c r="D15" s="875">
        <v>11.2</v>
      </c>
      <c r="E15" s="875">
        <v>13.239436619718308</v>
      </c>
      <c r="F15" s="875">
        <v>21.477532368621478</v>
      </c>
      <c r="G15" s="875">
        <v>30.426488622428121</v>
      </c>
      <c r="H15" s="148" t="s">
        <v>506</v>
      </c>
    </row>
    <row r="16" spans="1:8" ht="20.25" customHeight="1" thickTop="1" thickBot="1">
      <c r="A16" s="53" t="s">
        <v>507</v>
      </c>
      <c r="B16" s="877">
        <v>4.2438531492084879</v>
      </c>
      <c r="C16" s="877">
        <v>3.7652811735941323</v>
      </c>
      <c r="D16" s="877">
        <v>4.0999999999999996</v>
      </c>
      <c r="E16" s="877">
        <v>3.045966402067565</v>
      </c>
      <c r="F16" s="877">
        <v>3.7722161770039895</v>
      </c>
      <c r="G16" s="877">
        <v>8.6769591557553269</v>
      </c>
      <c r="H16" s="146" t="s">
        <v>507</v>
      </c>
    </row>
    <row r="17" spans="1:8" ht="20.25" customHeight="1" thickTop="1">
      <c r="A17" s="62" t="s">
        <v>601</v>
      </c>
      <c r="B17" s="881">
        <v>2.1465076660988074</v>
      </c>
      <c r="C17" s="881">
        <v>2.1971611899669452</v>
      </c>
      <c r="D17" s="881">
        <v>2.2000000000000002</v>
      </c>
      <c r="E17" s="881">
        <v>1.731435167372066</v>
      </c>
      <c r="F17" s="881">
        <v>1.3614703880190604</v>
      </c>
      <c r="G17" s="881">
        <v>1.6456759026028549</v>
      </c>
      <c r="H17" s="156" t="s">
        <v>601</v>
      </c>
    </row>
    <row r="18" spans="1:8" ht="20.25" customHeight="1">
      <c r="A18" s="155" t="s">
        <v>474</v>
      </c>
      <c r="B18" s="336">
        <v>36.918458221675969</v>
      </c>
      <c r="C18" s="336">
        <v>36.670140800755128</v>
      </c>
      <c r="D18" s="336">
        <v>37.1</v>
      </c>
      <c r="E18" s="336">
        <v>37.626879340609023</v>
      </c>
      <c r="F18" s="336">
        <v>37.042990620062291</v>
      </c>
      <c r="G18" s="336">
        <v>42.019935150714545</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rightToLeft="1" view="pageBreakPreview" zoomScaleNormal="100" zoomScaleSheetLayoutView="100" workbookViewId="0">
      <selection activeCell="L22" sqref="L22"/>
    </sheetView>
  </sheetViews>
  <sheetFormatPr defaultRowHeight="12.75"/>
  <sheetData>
    <row r="1" spans="1:9">
      <c r="A1" s="936"/>
      <c r="B1" s="936"/>
      <c r="C1" s="936"/>
      <c r="D1" s="936"/>
      <c r="E1" s="936"/>
      <c r="F1" s="936"/>
      <c r="G1" s="936"/>
      <c r="H1" s="936"/>
      <c r="I1" s="169"/>
    </row>
    <row r="2" spans="1:9">
      <c r="A2" s="936"/>
      <c r="B2" s="936"/>
      <c r="C2" s="936"/>
      <c r="D2" s="936"/>
      <c r="E2" s="936"/>
      <c r="F2" s="936"/>
      <c r="G2" s="936"/>
      <c r="H2" s="936"/>
      <c r="I2" s="169"/>
    </row>
    <row r="3" spans="1:9">
      <c r="A3" s="936"/>
      <c r="B3" s="936"/>
      <c r="C3" s="936"/>
      <c r="D3" s="936"/>
      <c r="E3" s="936"/>
      <c r="F3" s="936"/>
      <c r="G3" s="936"/>
      <c r="H3" s="936"/>
      <c r="I3" s="169"/>
    </row>
    <row r="4" spans="1:9">
      <c r="A4" s="936"/>
      <c r="B4" s="936"/>
      <c r="C4" s="936"/>
      <c r="D4" s="936"/>
      <c r="E4" s="936"/>
      <c r="F4" s="936"/>
      <c r="G4" s="936"/>
      <c r="H4" s="936"/>
      <c r="I4" s="169"/>
    </row>
    <row r="5" spans="1:9">
      <c r="A5" s="936"/>
      <c r="B5" s="936"/>
      <c r="C5" s="936"/>
      <c r="D5" s="936"/>
      <c r="E5" s="936"/>
      <c r="F5" s="936"/>
      <c r="G5" s="936"/>
      <c r="H5" s="936"/>
      <c r="I5" s="169"/>
    </row>
    <row r="6" spans="1:9">
      <c r="A6" s="936"/>
      <c r="B6" s="936"/>
      <c r="C6" s="936"/>
      <c r="D6" s="936"/>
      <c r="E6" s="936"/>
      <c r="F6" s="936"/>
      <c r="G6" s="936"/>
      <c r="H6" s="936"/>
      <c r="I6" s="169"/>
    </row>
    <row r="7" spans="1:9">
      <c r="A7" s="936"/>
      <c r="B7" s="936"/>
      <c r="C7" s="936"/>
      <c r="D7" s="936"/>
      <c r="E7" s="936"/>
      <c r="F7" s="936"/>
      <c r="G7" s="936"/>
      <c r="H7" s="936"/>
      <c r="I7" s="169"/>
    </row>
    <row r="8" spans="1:9">
      <c r="A8" s="936"/>
      <c r="B8" s="936"/>
      <c r="C8" s="936"/>
      <c r="D8" s="936"/>
      <c r="E8" s="936"/>
      <c r="F8" s="936"/>
      <c r="G8" s="936"/>
      <c r="H8" s="936"/>
      <c r="I8" s="169"/>
    </row>
    <row r="9" spans="1:9">
      <c r="A9" s="936"/>
      <c r="B9" s="936"/>
      <c r="C9" s="936"/>
      <c r="D9" s="936"/>
      <c r="E9" s="936"/>
      <c r="F9" s="936"/>
      <c r="G9" s="936"/>
      <c r="H9" s="936"/>
      <c r="I9" s="169"/>
    </row>
    <row r="10" spans="1:9">
      <c r="A10" s="936"/>
      <c r="B10" s="936"/>
      <c r="C10" s="936"/>
      <c r="D10" s="936"/>
      <c r="E10" s="936"/>
      <c r="F10" s="936"/>
      <c r="G10" s="936"/>
      <c r="H10" s="936"/>
      <c r="I10" s="169"/>
    </row>
    <row r="11" spans="1:9">
      <c r="A11" s="936"/>
      <c r="B11" s="936"/>
      <c r="C11" s="936"/>
      <c r="D11" s="936"/>
      <c r="E11" s="936"/>
      <c r="F11" s="936"/>
      <c r="G11" s="936"/>
      <c r="H11" s="936"/>
      <c r="I11" s="169"/>
    </row>
    <row r="12" spans="1:9">
      <c r="A12" s="936"/>
      <c r="B12" s="936"/>
      <c r="C12" s="936"/>
      <c r="D12" s="936"/>
      <c r="E12" s="936"/>
      <c r="F12" s="936"/>
      <c r="G12" s="936"/>
      <c r="H12" s="936"/>
      <c r="I12" s="169"/>
    </row>
    <row r="13" spans="1:9">
      <c r="A13" s="936"/>
      <c r="B13" s="936"/>
      <c r="C13" s="936"/>
      <c r="D13" s="936"/>
      <c r="E13" s="936"/>
      <c r="F13" s="936"/>
      <c r="G13" s="936"/>
      <c r="H13" s="936"/>
      <c r="I13" s="169"/>
    </row>
    <row r="14" spans="1:9">
      <c r="A14" s="936"/>
      <c r="B14" s="936"/>
      <c r="C14" s="936"/>
      <c r="D14" s="936"/>
      <c r="E14" s="936"/>
      <c r="F14" s="936"/>
      <c r="G14" s="936"/>
      <c r="H14" s="936"/>
      <c r="I14" s="169"/>
    </row>
    <row r="15" spans="1:9">
      <c r="A15" s="936"/>
      <c r="B15" s="936"/>
      <c r="C15" s="936"/>
      <c r="D15" s="936"/>
      <c r="E15" s="936"/>
      <c r="F15" s="936"/>
      <c r="G15" s="936"/>
      <c r="H15" s="936"/>
      <c r="I15" s="169"/>
    </row>
    <row r="16" spans="1:9">
      <c r="A16" s="936"/>
      <c r="B16" s="936"/>
      <c r="C16" s="936"/>
      <c r="D16" s="936"/>
      <c r="E16" s="936"/>
      <c r="F16" s="936"/>
      <c r="G16" s="936"/>
      <c r="H16" s="936"/>
      <c r="I16" s="169"/>
    </row>
    <row r="17" spans="1:9">
      <c r="A17" s="936"/>
      <c r="B17" s="936"/>
      <c r="C17" s="936"/>
      <c r="D17" s="936"/>
      <c r="E17" s="936"/>
      <c r="F17" s="936"/>
      <c r="G17" s="936"/>
      <c r="H17" s="936"/>
      <c r="I17" s="169"/>
    </row>
    <row r="18" spans="1:9">
      <c r="A18" s="936"/>
      <c r="B18" s="936"/>
      <c r="C18" s="936"/>
      <c r="D18" s="936"/>
      <c r="E18" s="936"/>
      <c r="F18" s="936"/>
      <c r="G18" s="936"/>
      <c r="H18" s="936"/>
      <c r="I18" s="169"/>
    </row>
    <row r="19" spans="1:9">
      <c r="A19" s="936"/>
      <c r="B19" s="936"/>
      <c r="C19" s="936"/>
      <c r="D19" s="936"/>
      <c r="E19" s="936"/>
      <c r="F19" s="936"/>
      <c r="G19" s="936"/>
      <c r="H19" s="936"/>
      <c r="I19" s="169"/>
    </row>
    <row r="20" spans="1:9">
      <c r="A20" s="936"/>
      <c r="B20" s="936"/>
      <c r="C20" s="936"/>
      <c r="D20" s="936"/>
      <c r="E20" s="936"/>
      <c r="F20" s="936"/>
      <c r="G20" s="936"/>
      <c r="H20" s="936"/>
      <c r="I20" s="169"/>
    </row>
    <row r="21" spans="1:9">
      <c r="A21" s="936"/>
      <c r="B21" s="936"/>
      <c r="C21" s="936"/>
      <c r="D21" s="936"/>
      <c r="E21" s="936"/>
      <c r="F21" s="936"/>
      <c r="G21" s="936"/>
      <c r="H21" s="936"/>
      <c r="I21" s="169"/>
    </row>
    <row r="22" spans="1:9">
      <c r="A22" s="936"/>
      <c r="B22" s="936"/>
      <c r="C22" s="936"/>
      <c r="D22" s="936"/>
      <c r="E22" s="936"/>
      <c r="F22" s="936"/>
      <c r="G22" s="936"/>
      <c r="H22" s="936"/>
      <c r="I22" s="169"/>
    </row>
    <row r="23" spans="1:9">
      <c r="A23" s="936"/>
      <c r="B23" s="936"/>
      <c r="C23" s="936"/>
      <c r="D23" s="936"/>
      <c r="E23" s="936"/>
      <c r="F23" s="936"/>
      <c r="G23" s="936"/>
      <c r="H23" s="936"/>
      <c r="I23" s="169"/>
    </row>
    <row r="24" spans="1:9">
      <c r="A24" s="936"/>
      <c r="B24" s="936"/>
      <c r="C24" s="936"/>
      <c r="D24" s="936"/>
      <c r="E24" s="936"/>
      <c r="F24" s="936"/>
      <c r="G24" s="936"/>
      <c r="H24" s="936"/>
      <c r="I24" s="169"/>
    </row>
    <row r="25" spans="1:9">
      <c r="A25" s="936"/>
      <c r="B25" s="936"/>
      <c r="C25" s="936"/>
      <c r="D25" s="936"/>
      <c r="E25" s="936"/>
      <c r="F25" s="936"/>
      <c r="G25" s="936"/>
      <c r="H25" s="936"/>
      <c r="I25" s="169"/>
    </row>
    <row r="26" spans="1:9">
      <c r="A26" s="936"/>
      <c r="B26" s="936"/>
      <c r="C26" s="936"/>
      <c r="D26" s="936"/>
      <c r="E26" s="936"/>
      <c r="F26" s="936"/>
      <c r="G26" s="936"/>
      <c r="H26" s="936"/>
      <c r="I26" s="169"/>
    </row>
    <row r="27" spans="1:9">
      <c r="A27" s="936"/>
      <c r="B27" s="936"/>
      <c r="C27" s="936"/>
      <c r="D27" s="936"/>
      <c r="E27" s="936"/>
      <c r="F27" s="936"/>
      <c r="G27" s="936"/>
      <c r="H27" s="936"/>
      <c r="I27" s="169"/>
    </row>
    <row r="28" spans="1:9">
      <c r="A28" s="936"/>
      <c r="B28" s="936"/>
      <c r="C28" s="936"/>
      <c r="D28" s="936"/>
      <c r="E28" s="936"/>
      <c r="F28" s="936"/>
      <c r="G28" s="936"/>
      <c r="H28" s="936"/>
      <c r="I28" s="169"/>
    </row>
    <row r="29" spans="1:9">
      <c r="A29" s="936"/>
      <c r="B29" s="936"/>
      <c r="C29" s="936"/>
      <c r="D29" s="936"/>
      <c r="E29" s="936"/>
      <c r="F29" s="936"/>
      <c r="G29" s="936"/>
      <c r="H29" s="936"/>
      <c r="I29" s="169"/>
    </row>
    <row r="30" spans="1:9">
      <c r="A30" s="936"/>
      <c r="B30" s="936"/>
      <c r="C30" s="936"/>
      <c r="D30" s="936"/>
      <c r="E30" s="936"/>
      <c r="F30" s="936"/>
      <c r="G30" s="936"/>
      <c r="H30" s="936"/>
      <c r="I30" s="169"/>
    </row>
    <row r="31" spans="1:9">
      <c r="A31" s="936"/>
      <c r="B31" s="936"/>
      <c r="C31" s="936"/>
      <c r="D31" s="936"/>
      <c r="E31" s="936"/>
      <c r="F31" s="936"/>
      <c r="G31" s="936"/>
      <c r="H31" s="936"/>
      <c r="I31" s="169"/>
    </row>
    <row r="32" spans="1:9">
      <c r="A32" s="936"/>
      <c r="B32" s="936"/>
      <c r="C32" s="936"/>
      <c r="D32" s="936"/>
      <c r="E32" s="936"/>
      <c r="F32" s="936"/>
      <c r="G32" s="936"/>
      <c r="H32" s="936"/>
      <c r="I32" s="169"/>
    </row>
    <row r="33" spans="1:9">
      <c r="A33" s="936"/>
      <c r="B33" s="936"/>
      <c r="C33" s="936"/>
      <c r="D33" s="936"/>
      <c r="E33" s="936"/>
      <c r="F33" s="936"/>
      <c r="G33" s="936"/>
      <c r="H33" s="936"/>
      <c r="I33" s="169"/>
    </row>
    <row r="34" spans="1:9">
      <c r="A34" s="936"/>
      <c r="B34" s="936"/>
      <c r="C34" s="936"/>
      <c r="D34" s="936"/>
      <c r="E34" s="936"/>
      <c r="F34" s="936"/>
      <c r="G34" s="936"/>
      <c r="H34" s="936"/>
      <c r="I34" s="169"/>
    </row>
    <row r="35" spans="1:9">
      <c r="A35" s="936"/>
      <c r="B35" s="936"/>
      <c r="C35" s="936"/>
      <c r="D35" s="936"/>
      <c r="E35" s="936"/>
      <c r="F35" s="936"/>
      <c r="G35" s="936"/>
      <c r="H35" s="936"/>
      <c r="I35" s="169"/>
    </row>
    <row r="36" spans="1:9">
      <c r="A36" s="936"/>
      <c r="B36" s="936"/>
      <c r="C36" s="936"/>
      <c r="D36" s="936"/>
      <c r="E36" s="936"/>
      <c r="F36" s="936"/>
      <c r="G36" s="936"/>
      <c r="H36" s="936"/>
      <c r="I36" s="169"/>
    </row>
    <row r="37" spans="1:9">
      <c r="A37" s="169"/>
      <c r="B37" s="169"/>
      <c r="C37" s="169"/>
      <c r="D37" s="169"/>
      <c r="E37" s="169"/>
      <c r="F37" s="169"/>
      <c r="G37" s="169"/>
      <c r="H37" s="169"/>
      <c r="I37" s="169"/>
    </row>
    <row r="38" spans="1:9">
      <c r="A38" s="169"/>
      <c r="B38" s="169"/>
      <c r="C38" s="169"/>
      <c r="D38" s="169"/>
      <c r="E38" s="169"/>
      <c r="F38" s="169"/>
      <c r="G38" s="169"/>
      <c r="H38" s="169"/>
      <c r="I38" s="169"/>
    </row>
    <row r="39" spans="1:9">
      <c r="A39" s="169"/>
      <c r="B39" s="169"/>
      <c r="C39" s="169"/>
      <c r="D39" s="169"/>
      <c r="E39" s="169"/>
      <c r="F39" s="169"/>
      <c r="G39" s="169"/>
      <c r="H39" s="169"/>
      <c r="I39" s="169"/>
    </row>
    <row r="40" spans="1:9">
      <c r="A40" s="169"/>
      <c r="B40" s="169"/>
      <c r="C40" s="169"/>
      <c r="D40" s="169"/>
      <c r="E40" s="169"/>
      <c r="F40" s="169"/>
      <c r="G40" s="169"/>
      <c r="H40" s="169"/>
      <c r="I40" s="169"/>
    </row>
    <row r="41" spans="1:9">
      <c r="A41" s="169"/>
      <c r="B41" s="169"/>
      <c r="C41" s="169"/>
      <c r="D41" s="169"/>
      <c r="E41" s="169"/>
      <c r="F41" s="169"/>
      <c r="G41" s="169"/>
      <c r="H41" s="169"/>
      <c r="I41" s="169"/>
    </row>
    <row r="42" spans="1:9">
      <c r="A42" s="169"/>
      <c r="B42" s="169"/>
      <c r="C42" s="169"/>
      <c r="D42" s="169"/>
      <c r="E42" s="169"/>
      <c r="F42" s="169"/>
      <c r="G42" s="169"/>
      <c r="H42" s="169"/>
      <c r="I42" s="169"/>
    </row>
    <row r="43" spans="1:9">
      <c r="A43" s="169"/>
      <c r="B43" s="169"/>
      <c r="C43" s="169"/>
      <c r="D43" s="169"/>
      <c r="E43" s="169"/>
      <c r="F43" s="169"/>
      <c r="G43" s="169"/>
      <c r="H43" s="169"/>
      <c r="I43" s="169"/>
    </row>
    <row r="44" spans="1:9">
      <c r="A44" s="169"/>
      <c r="B44" s="169"/>
      <c r="C44" s="169"/>
      <c r="D44" s="169"/>
      <c r="E44" s="169"/>
      <c r="F44" s="169"/>
      <c r="G44" s="169"/>
      <c r="H44" s="169"/>
      <c r="I44" s="169"/>
    </row>
    <row r="45" spans="1:9">
      <c r="A45" s="169"/>
      <c r="B45" s="169"/>
      <c r="C45" s="169"/>
      <c r="D45" s="169"/>
      <c r="E45" s="169"/>
      <c r="F45" s="169"/>
      <c r="G45" s="169"/>
      <c r="H45" s="169"/>
      <c r="I45" s="169"/>
    </row>
    <row r="46" spans="1:9">
      <c r="A46" s="169"/>
      <c r="B46" s="169"/>
      <c r="C46" s="169"/>
      <c r="D46" s="169"/>
      <c r="E46" s="169"/>
      <c r="F46" s="169"/>
      <c r="G46" s="169"/>
      <c r="H46" s="169"/>
      <c r="I46" s="169"/>
    </row>
    <row r="47" spans="1:9">
      <c r="A47" s="169"/>
      <c r="B47" s="169"/>
      <c r="C47" s="169"/>
      <c r="D47" s="169"/>
      <c r="E47" s="169"/>
      <c r="F47" s="169"/>
      <c r="G47" s="169"/>
      <c r="H47" s="169"/>
      <c r="I47" s="169"/>
    </row>
    <row r="48" spans="1:9">
      <c r="A48" s="169"/>
      <c r="B48" s="169"/>
      <c r="C48" s="169"/>
      <c r="D48" s="169"/>
      <c r="E48" s="169"/>
      <c r="F48" s="169"/>
      <c r="G48" s="169"/>
      <c r="H48" s="169"/>
      <c r="I48" s="169"/>
    </row>
    <row r="49" spans="1:9">
      <c r="A49" s="169"/>
      <c r="B49" s="169"/>
      <c r="C49" s="169"/>
      <c r="D49" s="169"/>
      <c r="E49" s="169"/>
      <c r="F49" s="169"/>
      <c r="G49" s="169"/>
      <c r="H49" s="169"/>
      <c r="I49" s="169"/>
    </row>
    <row r="50" spans="1:9">
      <c r="A50" s="169"/>
      <c r="B50" s="169"/>
      <c r="C50" s="169"/>
      <c r="D50" s="169"/>
      <c r="E50" s="169"/>
      <c r="F50" s="169"/>
      <c r="G50" s="169"/>
      <c r="H50" s="169"/>
      <c r="I50" s="169"/>
    </row>
    <row r="51" spans="1:9">
      <c r="A51" s="169"/>
      <c r="B51" s="169"/>
      <c r="C51" s="169"/>
      <c r="D51" s="169"/>
      <c r="E51" s="169"/>
      <c r="F51" s="169"/>
      <c r="G51" s="169"/>
      <c r="H51" s="169"/>
      <c r="I51" s="169"/>
    </row>
    <row r="52" spans="1:9">
      <c r="A52" s="169"/>
      <c r="B52" s="169"/>
      <c r="C52" s="169"/>
      <c r="D52" s="169"/>
      <c r="E52" s="169"/>
      <c r="F52" s="169"/>
      <c r="G52" s="169"/>
      <c r="H52" s="169"/>
      <c r="I52" s="169"/>
    </row>
    <row r="53" spans="1:9">
      <c r="A53" s="169"/>
      <c r="B53" s="169"/>
      <c r="C53" s="169"/>
      <c r="D53" s="169"/>
      <c r="E53" s="169"/>
      <c r="F53" s="169"/>
      <c r="G53" s="169"/>
      <c r="H53" s="169"/>
      <c r="I53" s="169"/>
    </row>
    <row r="54" spans="1:9">
      <c r="A54" s="169"/>
      <c r="B54" s="169"/>
      <c r="C54" s="169"/>
      <c r="D54" s="169"/>
      <c r="E54" s="169"/>
      <c r="F54" s="169"/>
      <c r="G54" s="169"/>
      <c r="H54" s="169"/>
      <c r="I54" s="169"/>
    </row>
    <row r="55" spans="1:9">
      <c r="A55" s="169"/>
      <c r="B55" s="169"/>
      <c r="C55" s="169"/>
      <c r="D55" s="169"/>
      <c r="E55" s="169"/>
      <c r="F55" s="169"/>
      <c r="G55" s="169"/>
      <c r="H55" s="169"/>
      <c r="I55" s="169"/>
    </row>
    <row r="56" spans="1:9">
      <c r="A56" s="169"/>
      <c r="B56" s="169"/>
      <c r="C56" s="169"/>
      <c r="D56" s="169"/>
      <c r="E56" s="169"/>
      <c r="F56" s="169"/>
      <c r="G56" s="169"/>
      <c r="H56" s="169"/>
      <c r="I56" s="169"/>
    </row>
    <row r="57" spans="1:9">
      <c r="A57" s="169"/>
      <c r="B57" s="169"/>
      <c r="C57" s="169"/>
      <c r="D57" s="169"/>
      <c r="E57" s="169"/>
      <c r="F57" s="169"/>
      <c r="G57" s="169"/>
      <c r="H57" s="169"/>
      <c r="I57" s="169"/>
    </row>
    <row r="58" spans="1:9">
      <c r="A58" s="169"/>
      <c r="B58" s="169"/>
      <c r="C58" s="169"/>
      <c r="D58" s="169"/>
      <c r="E58" s="169"/>
      <c r="F58" s="169"/>
      <c r="G58" s="169"/>
      <c r="H58" s="169"/>
      <c r="I58" s="169"/>
    </row>
    <row r="59" spans="1:9">
      <c r="A59" s="169"/>
      <c r="B59" s="169"/>
      <c r="C59" s="169"/>
      <c r="D59" s="169"/>
      <c r="E59" s="169"/>
      <c r="F59" s="169"/>
      <c r="G59" s="169"/>
      <c r="H59" s="169"/>
      <c r="I59" s="169"/>
    </row>
  </sheetData>
  <mergeCells count="1">
    <mergeCell ref="A1:H36"/>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zoomScaleNormal="100" zoomScaleSheetLayoutView="100" workbookViewId="0">
      <selection activeCell="J6" sqref="J6"/>
    </sheetView>
  </sheetViews>
  <sheetFormatPr defaultColWidth="11.42578125" defaultRowHeight="12.75"/>
  <cols>
    <col min="1" max="1" width="17.42578125" style="115" customWidth="1"/>
    <col min="2" max="7" width="9" style="115" customWidth="1"/>
    <col min="8" max="8" width="18.42578125" style="115" customWidth="1"/>
    <col min="9" max="16384" width="11.42578125" style="115"/>
  </cols>
  <sheetData>
    <row r="1" spans="1:9" ht="19.5" customHeight="1">
      <c r="A1" s="1003" t="s">
        <v>1071</v>
      </c>
      <c r="B1" s="1003"/>
      <c r="C1" s="1003"/>
      <c r="D1" s="1003"/>
      <c r="E1" s="1003"/>
      <c r="F1" s="1003"/>
      <c r="G1" s="1003"/>
      <c r="H1" s="1003"/>
    </row>
    <row r="2" spans="1:9" ht="34.5" customHeight="1">
      <c r="A2" s="1015" t="s">
        <v>1560</v>
      </c>
      <c r="B2" s="1002"/>
      <c r="C2" s="1002"/>
      <c r="D2" s="1002"/>
      <c r="E2" s="1002"/>
      <c r="F2" s="1002"/>
      <c r="G2" s="1002"/>
      <c r="H2" s="1002"/>
    </row>
    <row r="3" spans="1:9" ht="15.75">
      <c r="A3" s="1002" t="s">
        <v>1797</v>
      </c>
      <c r="B3" s="1002"/>
      <c r="C3" s="1002"/>
      <c r="D3" s="1002"/>
      <c r="E3" s="1002"/>
      <c r="F3" s="1002"/>
      <c r="G3" s="1002"/>
      <c r="H3" s="1002"/>
    </row>
    <row r="4" spans="1:9" ht="15.75">
      <c r="A4" s="693"/>
      <c r="B4" s="693"/>
      <c r="C4" s="693"/>
      <c r="D4" s="693"/>
      <c r="E4" s="693"/>
      <c r="F4" s="693"/>
      <c r="G4" s="693"/>
      <c r="H4" s="693"/>
    </row>
    <row r="5" spans="1:9" ht="15.75">
      <c r="A5" s="291" t="s">
        <v>15</v>
      </c>
      <c r="B5" s="292"/>
      <c r="C5" s="292"/>
      <c r="D5" s="292"/>
      <c r="E5" s="292"/>
      <c r="F5" s="292"/>
      <c r="G5" s="292"/>
      <c r="H5" s="293" t="s">
        <v>605</v>
      </c>
    </row>
    <row r="6" spans="1:9" ht="52.5" customHeight="1">
      <c r="A6" s="158" t="s">
        <v>1561</v>
      </c>
      <c r="B6" s="149">
        <v>2016</v>
      </c>
      <c r="C6" s="331">
        <v>2017</v>
      </c>
      <c r="D6" s="331">
        <v>2018</v>
      </c>
      <c r="E6" s="331">
        <v>2019</v>
      </c>
      <c r="F6" s="331">
        <v>2020</v>
      </c>
      <c r="G6" s="331">
        <v>2021</v>
      </c>
      <c r="H6" s="157" t="s">
        <v>1556</v>
      </c>
    </row>
    <row r="7" spans="1:9" ht="20.25" customHeight="1" thickBot="1">
      <c r="A7" s="52" t="s">
        <v>498</v>
      </c>
      <c r="B7" s="874">
        <v>6.2002470491353279</v>
      </c>
      <c r="C7" s="875">
        <v>9.1625985730379274</v>
      </c>
      <c r="D7" s="875">
        <v>6.5071892913184106</v>
      </c>
      <c r="E7" s="875">
        <v>6.790875848859482</v>
      </c>
      <c r="F7" s="875">
        <v>4.1461220082778478</v>
      </c>
      <c r="G7" s="875">
        <v>2.8526432585275061</v>
      </c>
      <c r="H7" s="148" t="s">
        <v>498</v>
      </c>
      <c r="I7" s="150"/>
    </row>
    <row r="8" spans="1:9" ht="20.25" customHeight="1" thickTop="1" thickBot="1">
      <c r="A8" s="53" t="s">
        <v>499</v>
      </c>
      <c r="B8" s="876">
        <v>52.342187445173515</v>
      </c>
      <c r="C8" s="877">
        <v>51.066838450177542</v>
      </c>
      <c r="D8" s="877">
        <v>51.436968290796592</v>
      </c>
      <c r="E8" s="877">
        <v>49.49443882709808</v>
      </c>
      <c r="F8" s="877">
        <v>37.490815576781777</v>
      </c>
      <c r="G8" s="877">
        <v>41.612863173578347</v>
      </c>
      <c r="H8" s="146" t="s">
        <v>499</v>
      </c>
      <c r="I8" s="150"/>
    </row>
    <row r="9" spans="1:9" ht="20.25" customHeight="1" thickTop="1" thickBot="1">
      <c r="A9" s="54" t="s">
        <v>500</v>
      </c>
      <c r="B9" s="878">
        <v>77.136699289827945</v>
      </c>
      <c r="C9" s="879">
        <v>76.654704944178633</v>
      </c>
      <c r="D9" s="879">
        <v>77.395937910263342</v>
      </c>
      <c r="E9" s="879">
        <v>76.647546733792765</v>
      </c>
      <c r="F9" s="879">
        <v>78.219201951559498</v>
      </c>
      <c r="G9" s="879">
        <v>77.833779415342903</v>
      </c>
      <c r="H9" s="147" t="s">
        <v>500</v>
      </c>
      <c r="I9" s="150"/>
    </row>
    <row r="10" spans="1:9" ht="20.25" customHeight="1" thickTop="1" thickBot="1">
      <c r="A10" s="53" t="s">
        <v>501</v>
      </c>
      <c r="B10" s="876">
        <v>84.255930984902946</v>
      </c>
      <c r="C10" s="877">
        <v>80.846003567484928</v>
      </c>
      <c r="D10" s="877">
        <v>78.897843790877261</v>
      </c>
      <c r="E10" s="877">
        <v>79.680450349766133</v>
      </c>
      <c r="F10" s="877">
        <v>79.969559818961031</v>
      </c>
      <c r="G10" s="877">
        <v>85.872066267832494</v>
      </c>
      <c r="H10" s="146" t="s">
        <v>501</v>
      </c>
      <c r="I10" s="150"/>
    </row>
    <row r="11" spans="1:9" ht="20.25" customHeight="1" thickTop="1" thickBot="1">
      <c r="A11" s="52" t="s">
        <v>502</v>
      </c>
      <c r="B11" s="878">
        <v>78.092475686742873</v>
      </c>
      <c r="C11" s="875">
        <v>84.482286964847489</v>
      </c>
      <c r="D11" s="875">
        <v>85.325131810193326</v>
      </c>
      <c r="E11" s="875">
        <v>85.979316828580394</v>
      </c>
      <c r="F11" s="875">
        <v>83.146531382727701</v>
      </c>
      <c r="G11" s="875">
        <v>83.744663126106417</v>
      </c>
      <c r="H11" s="148" t="s">
        <v>502</v>
      </c>
      <c r="I11" s="150"/>
    </row>
    <row r="12" spans="1:9" ht="20.25" customHeight="1" thickTop="1" thickBot="1">
      <c r="A12" s="53" t="s">
        <v>503</v>
      </c>
      <c r="B12" s="876">
        <v>74.22828427853554</v>
      </c>
      <c r="C12" s="877">
        <v>76.723095525997593</v>
      </c>
      <c r="D12" s="877">
        <v>76.32226322263223</v>
      </c>
      <c r="E12" s="877">
        <v>78.072987301195909</v>
      </c>
      <c r="F12" s="877">
        <v>80.899568699938385</v>
      </c>
      <c r="G12" s="877">
        <v>82.237931473697628</v>
      </c>
      <c r="H12" s="146" t="s">
        <v>503</v>
      </c>
      <c r="I12" s="150"/>
    </row>
    <row r="13" spans="1:9" ht="20.25" customHeight="1" thickTop="1" thickBot="1">
      <c r="A13" s="54" t="s">
        <v>504</v>
      </c>
      <c r="B13" s="878">
        <v>65.231141915079732</v>
      </c>
      <c r="C13" s="879">
        <v>68.674889310562932</v>
      </c>
      <c r="D13" s="879">
        <v>69.697660285627478</v>
      </c>
      <c r="E13" s="879">
        <v>69.403859676537223</v>
      </c>
      <c r="F13" s="879">
        <v>67.796489225060654</v>
      </c>
      <c r="G13" s="879">
        <v>75.274550879197605</v>
      </c>
      <c r="H13" s="147" t="s">
        <v>504</v>
      </c>
      <c r="I13" s="150"/>
    </row>
    <row r="14" spans="1:9" ht="20.25" customHeight="1" thickTop="1" thickBot="1">
      <c r="A14" s="53" t="s">
        <v>505</v>
      </c>
      <c r="B14" s="876">
        <v>58.401798170826225</v>
      </c>
      <c r="C14" s="877">
        <v>57.314939434724089</v>
      </c>
      <c r="D14" s="877">
        <v>57.926991739941379</v>
      </c>
      <c r="E14" s="877">
        <v>60.700136390205884</v>
      </c>
      <c r="F14" s="877">
        <v>60.099963428014135</v>
      </c>
      <c r="G14" s="877">
        <v>65.141799431480123</v>
      </c>
      <c r="H14" s="146" t="s">
        <v>505</v>
      </c>
      <c r="I14" s="150"/>
    </row>
    <row r="15" spans="1:9" ht="20.25" customHeight="1" thickTop="1" thickBot="1">
      <c r="A15" s="52" t="s">
        <v>506</v>
      </c>
      <c r="B15" s="878">
        <v>23.349715717452057</v>
      </c>
      <c r="C15" s="875">
        <v>27.271800101988781</v>
      </c>
      <c r="D15" s="875">
        <v>28.881618084473526</v>
      </c>
      <c r="E15" s="875">
        <v>35.147584132355711</v>
      </c>
      <c r="F15" s="875">
        <v>47.16067032006989</v>
      </c>
      <c r="G15" s="875">
        <v>54.275857006533066</v>
      </c>
      <c r="H15" s="148" t="s">
        <v>506</v>
      </c>
      <c r="I15" s="150"/>
    </row>
    <row r="16" spans="1:9" ht="20.25" customHeight="1" thickTop="1" thickBot="1">
      <c r="A16" s="53" t="s">
        <v>507</v>
      </c>
      <c r="B16" s="876">
        <v>21.267763052850071</v>
      </c>
      <c r="C16" s="877">
        <v>16.580992229527794</v>
      </c>
      <c r="D16" s="877">
        <v>18.262287444677384</v>
      </c>
      <c r="E16" s="877">
        <v>14.522607889586981</v>
      </c>
      <c r="F16" s="877">
        <v>15.043936731107205</v>
      </c>
      <c r="G16" s="877">
        <v>17.887494941319304</v>
      </c>
      <c r="H16" s="146" t="s">
        <v>507</v>
      </c>
      <c r="I16" s="150"/>
    </row>
    <row r="17" spans="1:9" ht="20.25" customHeight="1" thickTop="1">
      <c r="A17" s="62" t="s">
        <v>601</v>
      </c>
      <c r="B17" s="880">
        <v>6.2992125984251972</v>
      </c>
      <c r="C17" s="881">
        <v>4.860915987636977</v>
      </c>
      <c r="D17" s="881">
        <v>4.5792528110264783</v>
      </c>
      <c r="E17" s="881">
        <v>5.0910596026490067</v>
      </c>
      <c r="F17" s="881">
        <v>5.4305319855382574</v>
      </c>
      <c r="G17" s="881">
        <v>5.3357400722021664</v>
      </c>
      <c r="H17" s="156" t="s">
        <v>601</v>
      </c>
      <c r="I17" s="150"/>
    </row>
    <row r="18" spans="1:9" ht="20.25" customHeight="1">
      <c r="A18" s="155" t="s">
        <v>474</v>
      </c>
      <c r="B18" s="197">
        <v>52.387202371761219</v>
      </c>
      <c r="C18" s="336">
        <v>52.153339802522979</v>
      </c>
      <c r="D18" s="336">
        <v>52.289916690040691</v>
      </c>
      <c r="E18" s="336">
        <v>52.440988560223055</v>
      </c>
      <c r="F18" s="336">
        <v>51.469310573925483</v>
      </c>
      <c r="G18" s="336">
        <v>54.193424665222942</v>
      </c>
      <c r="H18" s="154" t="s">
        <v>475</v>
      </c>
    </row>
    <row r="19" spans="1:9">
      <c r="A19" s="694"/>
      <c r="B19" s="694"/>
      <c r="C19" s="694"/>
      <c r="D19" s="694"/>
      <c r="E19" s="694"/>
      <c r="F19" s="694"/>
      <c r="G19" s="694"/>
      <c r="H19" s="694"/>
    </row>
    <row r="20" spans="1:9">
      <c r="A20" s="694"/>
      <c r="B20" s="694"/>
      <c r="C20" s="694"/>
      <c r="D20" s="694"/>
      <c r="E20" s="694"/>
      <c r="F20" s="694"/>
      <c r="G20" s="694"/>
      <c r="H20" s="694"/>
    </row>
    <row r="21" spans="1:9">
      <c r="A21" s="694"/>
      <c r="B21" s="694"/>
      <c r="C21" s="694"/>
      <c r="D21" s="694"/>
      <c r="E21" s="694"/>
      <c r="F21" s="694"/>
      <c r="G21" s="694"/>
      <c r="H21" s="694"/>
    </row>
    <row r="22" spans="1:9">
      <c r="A22" s="694"/>
      <c r="B22" s="694"/>
      <c r="C22" s="694"/>
      <c r="D22" s="694"/>
      <c r="E22" s="694"/>
      <c r="F22" s="694"/>
      <c r="G22" s="694"/>
      <c r="H22" s="694"/>
    </row>
    <row r="23" spans="1:9">
      <c r="A23" s="694"/>
      <c r="B23" s="694"/>
      <c r="C23" s="694"/>
      <c r="D23" s="694"/>
      <c r="E23" s="694"/>
      <c r="F23" s="694"/>
      <c r="G23" s="694"/>
      <c r="H23" s="694"/>
    </row>
    <row r="24" spans="1:9">
      <c r="A24" s="694"/>
      <c r="B24" s="694"/>
      <c r="C24" s="694"/>
      <c r="D24" s="694"/>
      <c r="E24" s="694"/>
      <c r="F24" s="694"/>
      <c r="G24" s="694"/>
      <c r="H24" s="694"/>
    </row>
    <row r="25" spans="1:9">
      <c r="A25" s="694"/>
      <c r="B25" s="694"/>
      <c r="C25" s="694"/>
      <c r="D25" s="694"/>
      <c r="E25" s="694"/>
      <c r="F25" s="694"/>
      <c r="G25" s="694"/>
      <c r="H25" s="694"/>
    </row>
    <row r="26" spans="1:9">
      <c r="A26" s="694"/>
      <c r="B26" s="694"/>
      <c r="C26" s="694"/>
      <c r="D26" s="694"/>
      <c r="E26" s="694"/>
      <c r="F26" s="694"/>
      <c r="G26" s="694"/>
      <c r="H26" s="694"/>
    </row>
    <row r="27" spans="1:9">
      <c r="A27" s="694"/>
      <c r="B27" s="694"/>
      <c r="C27" s="694"/>
      <c r="D27" s="694"/>
      <c r="E27" s="694"/>
      <c r="F27" s="694"/>
      <c r="G27" s="694"/>
      <c r="H27" s="694"/>
    </row>
    <row r="28" spans="1:9">
      <c r="A28" s="694"/>
      <c r="B28" s="694"/>
      <c r="C28" s="694"/>
      <c r="D28" s="694"/>
      <c r="E28" s="694"/>
      <c r="F28" s="694"/>
      <c r="G28" s="694"/>
      <c r="H28" s="694"/>
    </row>
    <row r="29" spans="1:9">
      <c r="A29" s="694"/>
      <c r="B29" s="694"/>
      <c r="C29" s="694"/>
      <c r="D29" s="694"/>
      <c r="E29" s="694"/>
      <c r="F29" s="694"/>
      <c r="G29" s="694"/>
      <c r="H29" s="694"/>
    </row>
    <row r="30" spans="1:9">
      <c r="A30" s="694"/>
      <c r="B30" s="694"/>
      <c r="C30" s="694"/>
      <c r="D30" s="694"/>
      <c r="E30" s="694"/>
      <c r="F30" s="694"/>
      <c r="G30" s="694"/>
      <c r="H30" s="694"/>
    </row>
    <row r="31" spans="1:9">
      <c r="A31" s="694"/>
      <c r="B31" s="694"/>
      <c r="C31" s="694"/>
      <c r="D31" s="694"/>
      <c r="E31" s="694"/>
      <c r="F31" s="694"/>
      <c r="G31" s="694"/>
      <c r="H31" s="694"/>
    </row>
    <row r="32" spans="1:9">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zoomScaleNormal="100" zoomScaleSheetLayoutView="100" workbookViewId="0">
      <selection activeCell="J6" sqref="J6"/>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37.5" customHeight="1">
      <c r="A1" s="1016" t="s">
        <v>1562</v>
      </c>
      <c r="B1" s="1003"/>
      <c r="C1" s="1003"/>
      <c r="D1" s="1003"/>
      <c r="E1" s="1003"/>
      <c r="F1" s="1003"/>
      <c r="G1" s="1003"/>
      <c r="H1" s="1003"/>
    </row>
    <row r="2" spans="1:8" ht="34.5" customHeight="1">
      <c r="A2" s="1015" t="s">
        <v>1563</v>
      </c>
      <c r="B2" s="1002"/>
      <c r="C2" s="1002"/>
      <c r="D2" s="1002"/>
      <c r="E2" s="1002"/>
      <c r="F2" s="1002"/>
      <c r="G2" s="1002"/>
      <c r="H2" s="1002"/>
    </row>
    <row r="3" spans="1:8" ht="15.75">
      <c r="A3" s="1002" t="s">
        <v>1797</v>
      </c>
      <c r="B3" s="1002"/>
      <c r="C3" s="1002"/>
      <c r="D3" s="1002"/>
      <c r="E3" s="1002"/>
      <c r="F3" s="1002"/>
      <c r="G3" s="1002"/>
      <c r="H3" s="1002"/>
    </row>
    <row r="4" spans="1:8" ht="15.75">
      <c r="A4" s="693"/>
      <c r="B4" s="693"/>
      <c r="C4" s="693"/>
      <c r="D4" s="693"/>
      <c r="E4" s="693"/>
      <c r="F4" s="693"/>
      <c r="G4" s="693"/>
      <c r="H4" s="693"/>
    </row>
    <row r="5" spans="1:8" ht="15.75">
      <c r="A5" s="291" t="s">
        <v>75</v>
      </c>
      <c r="B5" s="292"/>
      <c r="C5" s="292"/>
      <c r="D5" s="292"/>
      <c r="E5" s="292"/>
      <c r="F5" s="292"/>
      <c r="G5" s="292"/>
      <c r="H5" s="293" t="s">
        <v>604</v>
      </c>
    </row>
    <row r="6" spans="1:8" ht="52.5" customHeight="1">
      <c r="A6" s="158" t="s">
        <v>1561</v>
      </c>
      <c r="B6" s="149">
        <v>2016</v>
      </c>
      <c r="C6" s="331">
        <v>2017</v>
      </c>
      <c r="D6" s="331">
        <v>2018</v>
      </c>
      <c r="E6" s="331">
        <v>2019</v>
      </c>
      <c r="F6" s="331">
        <v>2020</v>
      </c>
      <c r="G6" s="331">
        <v>2021</v>
      </c>
      <c r="H6" s="157" t="s">
        <v>1564</v>
      </c>
    </row>
    <row r="7" spans="1:8" ht="20.25" customHeight="1" thickBot="1">
      <c r="A7" s="52" t="s">
        <v>498</v>
      </c>
      <c r="B7" s="874">
        <v>19.431409353980918</v>
      </c>
      <c r="C7" s="874">
        <v>13.349099986861122</v>
      </c>
      <c r="D7" s="874">
        <v>15.380551325480935</v>
      </c>
      <c r="E7" s="874">
        <v>15.439606350385294</v>
      </c>
      <c r="F7" s="874">
        <v>18.244154353751256</v>
      </c>
      <c r="G7" s="874">
        <v>9.9440945893843971</v>
      </c>
      <c r="H7" s="148" t="s">
        <v>498</v>
      </c>
    </row>
    <row r="8" spans="1:8" ht="20.25" customHeight="1" thickTop="1" thickBot="1">
      <c r="A8" s="53" t="s">
        <v>499</v>
      </c>
      <c r="B8" s="876">
        <v>95.395736048972111</v>
      </c>
      <c r="C8" s="876">
        <v>95.372837649081333</v>
      </c>
      <c r="D8" s="876">
        <v>95.072002892878416</v>
      </c>
      <c r="E8" s="876">
        <v>94.297764869301687</v>
      </c>
      <c r="F8" s="876">
        <v>94.169096209912539</v>
      </c>
      <c r="G8" s="876">
        <v>89.93367041809384</v>
      </c>
      <c r="H8" s="146" t="s">
        <v>499</v>
      </c>
    </row>
    <row r="9" spans="1:8" ht="20.25" customHeight="1" thickTop="1" thickBot="1">
      <c r="A9" s="54" t="s">
        <v>500</v>
      </c>
      <c r="B9" s="878">
        <v>99.429406771668397</v>
      </c>
      <c r="C9" s="878">
        <v>99.269059603656601</v>
      </c>
      <c r="D9" s="878">
        <v>99.120496972954172</v>
      </c>
      <c r="E9" s="878">
        <v>99.291086042910862</v>
      </c>
      <c r="F9" s="878">
        <v>99.389947751858116</v>
      </c>
      <c r="G9" s="878">
        <v>99.25967139873525</v>
      </c>
      <c r="H9" s="147" t="s">
        <v>500</v>
      </c>
    </row>
    <row r="10" spans="1:8" ht="20.25" customHeight="1" thickTop="1" thickBot="1">
      <c r="A10" s="53" t="s">
        <v>501</v>
      </c>
      <c r="B10" s="876">
        <v>99.878192578090236</v>
      </c>
      <c r="C10" s="876">
        <v>99.957758340037287</v>
      </c>
      <c r="D10" s="876">
        <v>99.974929227297892</v>
      </c>
      <c r="E10" s="876">
        <v>99.974597529609753</v>
      </c>
      <c r="F10" s="876">
        <v>99.973129531161987</v>
      </c>
      <c r="G10" s="876">
        <v>99.66772342389342</v>
      </c>
      <c r="H10" s="146" t="s">
        <v>501</v>
      </c>
    </row>
    <row r="11" spans="1:8" ht="20.25" customHeight="1" thickTop="1" thickBot="1">
      <c r="A11" s="52" t="s">
        <v>502</v>
      </c>
      <c r="B11" s="878">
        <v>99.90076104270436</v>
      </c>
      <c r="C11" s="878">
        <v>99.807659918482841</v>
      </c>
      <c r="D11" s="878">
        <v>99.846085247634306</v>
      </c>
      <c r="E11" s="878">
        <v>99.831754671474329</v>
      </c>
      <c r="F11" s="878">
        <v>99.961156751927589</v>
      </c>
      <c r="G11" s="878">
        <v>99.934147972194324</v>
      </c>
      <c r="H11" s="148" t="s">
        <v>502</v>
      </c>
    </row>
    <row r="12" spans="1:8" ht="20.25" customHeight="1" thickTop="1" thickBot="1">
      <c r="A12" s="53" t="s">
        <v>503</v>
      </c>
      <c r="B12" s="876">
        <v>99.789172613080154</v>
      </c>
      <c r="C12" s="876">
        <v>99.93448931442839</v>
      </c>
      <c r="D12" s="876">
        <v>99.927601490349801</v>
      </c>
      <c r="E12" s="876">
        <v>99.960300329931243</v>
      </c>
      <c r="F12" s="876">
        <v>100</v>
      </c>
      <c r="G12" s="876">
        <v>99.988280167913231</v>
      </c>
      <c r="H12" s="146" t="s">
        <v>503</v>
      </c>
    </row>
    <row r="13" spans="1:8" ht="20.25" customHeight="1" thickTop="1" thickBot="1">
      <c r="A13" s="54" t="s">
        <v>504</v>
      </c>
      <c r="B13" s="878">
        <v>99.794366730701597</v>
      </c>
      <c r="C13" s="878">
        <v>99.879317168754824</v>
      </c>
      <c r="D13" s="878">
        <v>99.867110491820199</v>
      </c>
      <c r="E13" s="878">
        <v>99.834876025446192</v>
      </c>
      <c r="F13" s="878">
        <v>99.972008575554568</v>
      </c>
      <c r="G13" s="878">
        <v>99.942608838238911</v>
      </c>
      <c r="H13" s="147" t="s">
        <v>504</v>
      </c>
    </row>
    <row r="14" spans="1:8" ht="20.25" customHeight="1" thickTop="1" thickBot="1">
      <c r="A14" s="53" t="s">
        <v>505</v>
      </c>
      <c r="B14" s="876">
        <v>99.588425613645967</v>
      </c>
      <c r="C14" s="876">
        <v>99.819819819819827</v>
      </c>
      <c r="D14" s="876">
        <v>99.812597605413842</v>
      </c>
      <c r="E14" s="876">
        <v>99.740550958571546</v>
      </c>
      <c r="F14" s="876">
        <v>99.84204940891928</v>
      </c>
      <c r="G14" s="876">
        <v>99.87123798968274</v>
      </c>
      <c r="H14" s="146" t="s">
        <v>505</v>
      </c>
    </row>
    <row r="15" spans="1:8" ht="20.25" customHeight="1" thickTop="1" thickBot="1">
      <c r="A15" s="52" t="s">
        <v>506</v>
      </c>
      <c r="B15" s="878">
        <v>99.849879620450352</v>
      </c>
      <c r="C15" s="878">
        <v>99.525690240661447</v>
      </c>
      <c r="D15" s="878">
        <v>99.518506266769577</v>
      </c>
      <c r="E15" s="878">
        <v>99.297904515014039</v>
      </c>
      <c r="F15" s="878">
        <v>99.423835667912243</v>
      </c>
      <c r="G15" s="878">
        <v>99.493593770822613</v>
      </c>
      <c r="H15" s="148" t="s">
        <v>506</v>
      </c>
    </row>
    <row r="16" spans="1:8" ht="20.25" customHeight="1" thickTop="1" thickBot="1">
      <c r="A16" s="53" t="s">
        <v>507</v>
      </c>
      <c r="B16" s="876">
        <v>97.782035650002911</v>
      </c>
      <c r="C16" s="876">
        <v>97.791978845306303</v>
      </c>
      <c r="D16" s="876">
        <v>98.017071569271181</v>
      </c>
      <c r="E16" s="876">
        <v>98.266139213870886</v>
      </c>
      <c r="F16" s="876">
        <v>95.643416635583733</v>
      </c>
      <c r="G16" s="876">
        <v>95.855129177814163</v>
      </c>
      <c r="H16" s="146" t="s">
        <v>507</v>
      </c>
    </row>
    <row r="17" spans="1:8" ht="20.25" customHeight="1" thickTop="1">
      <c r="A17" s="62" t="s">
        <v>601</v>
      </c>
      <c r="B17" s="880">
        <v>83.590991132386407</v>
      </c>
      <c r="C17" s="880">
        <v>77.702243371855872</v>
      </c>
      <c r="D17" s="880">
        <v>77.235772357723576</v>
      </c>
      <c r="E17" s="880">
        <v>76.862659539653094</v>
      </c>
      <c r="F17" s="880">
        <v>71.481481481481481</v>
      </c>
      <c r="G17" s="880">
        <v>67.355460385438974</v>
      </c>
      <c r="H17" s="156" t="s">
        <v>601</v>
      </c>
    </row>
    <row r="18" spans="1:8" ht="20.25" customHeight="1">
      <c r="A18" s="155" t="s">
        <v>474</v>
      </c>
      <c r="B18" s="197">
        <v>97.958935737703413</v>
      </c>
      <c r="C18" s="197">
        <v>97.647554604127905</v>
      </c>
      <c r="D18" s="197">
        <v>97.582763586037629</v>
      </c>
      <c r="E18" s="197">
        <v>97.521329586340173</v>
      </c>
      <c r="F18" s="197">
        <v>97.466480947718281</v>
      </c>
      <c r="G18" s="197">
        <v>97.221837902013718</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6" zoomScaleNormal="100" zoomScaleSheetLayoutView="100" workbookViewId="0">
      <selection activeCell="D50" sqref="D50"/>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42" customHeight="1">
      <c r="A1" s="1016" t="s">
        <v>1565</v>
      </c>
      <c r="B1" s="1003"/>
      <c r="C1" s="1003"/>
      <c r="D1" s="1003"/>
      <c r="E1" s="1003"/>
      <c r="F1" s="1003"/>
      <c r="G1" s="1003"/>
      <c r="H1" s="1003"/>
    </row>
    <row r="2" spans="1:8" ht="34.5" customHeight="1">
      <c r="A2" s="1015" t="s">
        <v>1566</v>
      </c>
      <c r="B2" s="1002"/>
      <c r="C2" s="1002"/>
      <c r="D2" s="1002"/>
      <c r="E2" s="1002"/>
      <c r="F2" s="1002"/>
      <c r="G2" s="1002"/>
      <c r="H2" s="1002"/>
    </row>
    <row r="3" spans="1:8" ht="15.75">
      <c r="A3" s="1002" t="s">
        <v>1797</v>
      </c>
      <c r="B3" s="1002"/>
      <c r="C3" s="1002"/>
      <c r="D3" s="1002"/>
      <c r="E3" s="1002"/>
      <c r="F3" s="1002"/>
      <c r="G3" s="1002"/>
      <c r="H3" s="1002"/>
    </row>
    <row r="4" spans="1:8" ht="15.75">
      <c r="A4" s="693"/>
      <c r="B4" s="693"/>
      <c r="C4" s="693"/>
      <c r="D4" s="693"/>
      <c r="E4" s="693"/>
      <c r="F4" s="693"/>
      <c r="G4" s="693"/>
      <c r="H4" s="693"/>
    </row>
    <row r="5" spans="1:8" ht="15.75">
      <c r="A5" s="291" t="s">
        <v>76</v>
      </c>
      <c r="B5" s="292"/>
      <c r="C5" s="292"/>
      <c r="D5" s="292"/>
      <c r="E5" s="292"/>
      <c r="F5" s="292"/>
      <c r="G5" s="292"/>
      <c r="H5" s="293" t="s">
        <v>1361</v>
      </c>
    </row>
    <row r="6" spans="1:8" ht="52.5" customHeight="1">
      <c r="A6" s="158" t="s">
        <v>1561</v>
      </c>
      <c r="B6" s="149">
        <v>2016</v>
      </c>
      <c r="C6" s="331">
        <v>2017</v>
      </c>
      <c r="D6" s="331">
        <v>2018</v>
      </c>
      <c r="E6" s="331">
        <v>2019</v>
      </c>
      <c r="F6" s="331">
        <v>2020</v>
      </c>
      <c r="G6" s="331">
        <v>2021</v>
      </c>
      <c r="H6" s="157" t="s">
        <v>1564</v>
      </c>
    </row>
    <row r="7" spans="1:8" ht="20.25" customHeight="1" thickBot="1">
      <c r="A7" s="52" t="s">
        <v>498</v>
      </c>
      <c r="B7" s="193">
        <v>7.0563311423760116</v>
      </c>
      <c r="C7" s="193">
        <v>4.3391851606492216</v>
      </c>
      <c r="D7" s="193">
        <v>4.8723591549295771</v>
      </c>
      <c r="E7" s="193">
        <v>13.668600902643455</v>
      </c>
      <c r="F7" s="193">
        <v>16.009112935305392</v>
      </c>
      <c r="G7" s="193">
        <v>17.549112086289629</v>
      </c>
      <c r="H7" s="148" t="s">
        <v>498</v>
      </c>
    </row>
    <row r="8" spans="1:8" ht="20.25" customHeight="1" thickTop="1" thickBot="1">
      <c r="A8" s="53" t="s">
        <v>499</v>
      </c>
      <c r="B8" s="194">
        <v>72.299455194439233</v>
      </c>
      <c r="C8" s="194">
        <v>76.371737458723487</v>
      </c>
      <c r="D8" s="194">
        <v>76.118471995181963</v>
      </c>
      <c r="E8" s="194">
        <v>74.728464645975961</v>
      </c>
      <c r="F8" s="194">
        <v>77.902613152716128</v>
      </c>
      <c r="G8" s="194">
        <v>71.425846649429914</v>
      </c>
      <c r="H8" s="146" t="s">
        <v>499</v>
      </c>
    </row>
    <row r="9" spans="1:8" ht="20.25" customHeight="1" thickTop="1" thickBot="1">
      <c r="A9" s="54" t="s">
        <v>500</v>
      </c>
      <c r="B9" s="195">
        <v>70.977797915722704</v>
      </c>
      <c r="C9" s="195">
        <v>71.586455981941313</v>
      </c>
      <c r="D9" s="195">
        <v>70.873576473980108</v>
      </c>
      <c r="E9" s="195">
        <v>70.502141581111047</v>
      </c>
      <c r="F9" s="195">
        <v>74.794555726759114</v>
      </c>
      <c r="G9" s="195">
        <v>76.713000016333737</v>
      </c>
      <c r="H9" s="147" t="s">
        <v>500</v>
      </c>
    </row>
    <row r="10" spans="1:8" ht="20.25" customHeight="1" thickTop="1" thickBot="1">
      <c r="A10" s="53" t="s">
        <v>501</v>
      </c>
      <c r="B10" s="194">
        <v>76.986497945339508</v>
      </c>
      <c r="C10" s="194">
        <v>75.418591406694929</v>
      </c>
      <c r="D10" s="194">
        <v>76.087490783976406</v>
      </c>
      <c r="E10" s="194">
        <v>72.959729585136913</v>
      </c>
      <c r="F10" s="194">
        <v>73.587096774193554</v>
      </c>
      <c r="G10" s="194">
        <v>76.772669986662905</v>
      </c>
      <c r="H10" s="146" t="s">
        <v>501</v>
      </c>
    </row>
    <row r="11" spans="1:8" ht="20.25" customHeight="1" thickTop="1" thickBot="1">
      <c r="A11" s="52" t="s">
        <v>502</v>
      </c>
      <c r="B11" s="195">
        <v>76.1023690126232</v>
      </c>
      <c r="C11" s="195">
        <v>69.932141698291545</v>
      </c>
      <c r="D11" s="195">
        <v>69.69474935714878</v>
      </c>
      <c r="E11" s="195">
        <v>72.033709698956955</v>
      </c>
      <c r="F11" s="195">
        <v>74.464899396808647</v>
      </c>
      <c r="G11" s="195">
        <v>69.172970162521182</v>
      </c>
      <c r="H11" s="148" t="s">
        <v>502</v>
      </c>
    </row>
    <row r="12" spans="1:8" ht="20.25" customHeight="1" thickTop="1" thickBot="1">
      <c r="A12" s="53" t="s">
        <v>503</v>
      </c>
      <c r="B12" s="194">
        <v>62.816921469945875</v>
      </c>
      <c r="C12" s="194">
        <v>71.081069536989574</v>
      </c>
      <c r="D12" s="194">
        <v>69.721262950172672</v>
      </c>
      <c r="E12" s="194">
        <v>65.506810543074479</v>
      </c>
      <c r="F12" s="194">
        <v>61.536867553099633</v>
      </c>
      <c r="G12" s="194">
        <v>60.698064003592208</v>
      </c>
      <c r="H12" s="146" t="s">
        <v>503</v>
      </c>
    </row>
    <row r="13" spans="1:8" ht="20.25" customHeight="1" thickTop="1" thickBot="1">
      <c r="A13" s="54" t="s">
        <v>504</v>
      </c>
      <c r="B13" s="195">
        <v>55.332407223655487</v>
      </c>
      <c r="C13" s="195">
        <v>47.024696829297774</v>
      </c>
      <c r="D13" s="195">
        <v>47.43316773125148</v>
      </c>
      <c r="E13" s="195">
        <v>61.333650707290531</v>
      </c>
      <c r="F13" s="195">
        <v>61.297493936944221</v>
      </c>
      <c r="G13" s="195">
        <v>63.144118094658353</v>
      </c>
      <c r="H13" s="147" t="s">
        <v>504</v>
      </c>
    </row>
    <row r="14" spans="1:8" ht="20.25" customHeight="1" thickTop="1" thickBot="1">
      <c r="A14" s="53" t="s">
        <v>505</v>
      </c>
      <c r="B14" s="194">
        <v>45.756763654925983</v>
      </c>
      <c r="C14" s="194">
        <v>45.255948089401592</v>
      </c>
      <c r="D14" s="194">
        <v>46.63445406348567</v>
      </c>
      <c r="E14" s="194">
        <v>48.059160197200654</v>
      </c>
      <c r="F14" s="194">
        <v>48.355845365626458</v>
      </c>
      <c r="G14" s="194">
        <v>49.485146710406411</v>
      </c>
      <c r="H14" s="146" t="s">
        <v>505</v>
      </c>
    </row>
    <row r="15" spans="1:8" ht="20.25" customHeight="1" thickTop="1" thickBot="1">
      <c r="A15" s="52" t="s">
        <v>506</v>
      </c>
      <c r="B15" s="195">
        <v>47.282919574419402</v>
      </c>
      <c r="C15" s="195">
        <v>41.767580199702572</v>
      </c>
      <c r="D15" s="195">
        <v>42.623954295041827</v>
      </c>
      <c r="E15" s="195">
        <v>50.869483919222134</v>
      </c>
      <c r="F15" s="195">
        <v>42.710453283996301</v>
      </c>
      <c r="G15" s="195">
        <v>42.741078208048592</v>
      </c>
      <c r="H15" s="148" t="s">
        <v>506</v>
      </c>
    </row>
    <row r="16" spans="1:8" ht="20.25" customHeight="1" thickTop="1" thickBot="1">
      <c r="A16" s="53" t="s">
        <v>507</v>
      </c>
      <c r="B16" s="194">
        <v>27.166204131976563</v>
      </c>
      <c r="C16" s="194">
        <v>27.831558567279767</v>
      </c>
      <c r="D16" s="194">
        <v>29.706317346291993</v>
      </c>
      <c r="E16" s="194">
        <v>28.515720204728247</v>
      </c>
      <c r="F16" s="194">
        <v>37.378815080789941</v>
      </c>
      <c r="G16" s="194">
        <v>29.756262694651319</v>
      </c>
      <c r="H16" s="146" t="s">
        <v>507</v>
      </c>
    </row>
    <row r="17" spans="1:8" ht="20.25" customHeight="1" thickTop="1">
      <c r="A17" s="62" t="s">
        <v>601</v>
      </c>
      <c r="B17" s="196">
        <v>16.86068343972963</v>
      </c>
      <c r="C17" s="196">
        <v>16.909722222222221</v>
      </c>
      <c r="D17" s="196">
        <v>20.100000000000001</v>
      </c>
      <c r="E17" s="196">
        <v>11.811524992040752</v>
      </c>
      <c r="F17" s="196">
        <v>10.113519091847266</v>
      </c>
      <c r="G17" s="196">
        <v>14.353448275862068</v>
      </c>
      <c r="H17" s="156" t="s">
        <v>601</v>
      </c>
    </row>
    <row r="18" spans="1:8" ht="20.25" customHeight="1">
      <c r="A18" s="155" t="s">
        <v>474</v>
      </c>
      <c r="B18" s="197">
        <v>65.612451612723945</v>
      </c>
      <c r="C18" s="197">
        <v>64.496283830030521</v>
      </c>
      <c r="D18" s="197">
        <v>64.216731370996015</v>
      </c>
      <c r="E18" s="197">
        <v>63.726782566440768</v>
      </c>
      <c r="F18" s="197">
        <v>64.317643366272478</v>
      </c>
      <c r="G18" s="197">
        <v>64.238392852793453</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topLeftCell="A10" zoomScaleNormal="100" zoomScaleSheetLayoutView="100" workbookViewId="0">
      <selection activeCell="J40" sqref="J40"/>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9" ht="39" customHeight="1">
      <c r="A1" s="1016" t="s">
        <v>1567</v>
      </c>
      <c r="B1" s="1003"/>
      <c r="C1" s="1003"/>
      <c r="D1" s="1003"/>
      <c r="E1" s="1003"/>
      <c r="F1" s="1003"/>
      <c r="G1" s="1003"/>
      <c r="H1" s="1003"/>
    </row>
    <row r="2" spans="1:9" ht="34.5" customHeight="1">
      <c r="A2" s="1015" t="s">
        <v>1568</v>
      </c>
      <c r="B2" s="1002"/>
      <c r="C2" s="1002"/>
      <c r="D2" s="1002"/>
      <c r="E2" s="1002"/>
      <c r="F2" s="1002"/>
      <c r="G2" s="1002"/>
      <c r="H2" s="1002"/>
    </row>
    <row r="3" spans="1:9" ht="15.75">
      <c r="A3" s="1002" t="s">
        <v>1797</v>
      </c>
      <c r="B3" s="1002"/>
      <c r="C3" s="1002"/>
      <c r="D3" s="1002"/>
      <c r="E3" s="1002"/>
      <c r="F3" s="1002"/>
      <c r="G3" s="1002"/>
      <c r="H3" s="1002"/>
    </row>
    <row r="4" spans="1:9" ht="15.75">
      <c r="A4" s="693"/>
      <c r="B4" s="693"/>
      <c r="C4" s="693"/>
      <c r="D4" s="693"/>
      <c r="E4" s="693"/>
      <c r="F4" s="693"/>
      <c r="G4" s="693"/>
      <c r="H4" s="693"/>
    </row>
    <row r="5" spans="1:9" ht="15.75">
      <c r="A5" s="291" t="s">
        <v>77</v>
      </c>
      <c r="B5" s="292"/>
      <c r="C5" s="292"/>
      <c r="D5" s="292"/>
      <c r="E5" s="292"/>
      <c r="F5" s="292"/>
      <c r="G5" s="292"/>
      <c r="H5" s="293" t="s">
        <v>1360</v>
      </c>
    </row>
    <row r="6" spans="1:9" ht="52.5" customHeight="1">
      <c r="A6" s="158" t="s">
        <v>1561</v>
      </c>
      <c r="B6" s="149">
        <v>2016</v>
      </c>
      <c r="C6" s="331">
        <v>2017</v>
      </c>
      <c r="D6" s="331">
        <v>2018</v>
      </c>
      <c r="E6" s="331">
        <v>2019</v>
      </c>
      <c r="F6" s="331">
        <v>2020</v>
      </c>
      <c r="G6" s="331">
        <v>2021</v>
      </c>
      <c r="H6" s="157" t="s">
        <v>1564</v>
      </c>
    </row>
    <row r="7" spans="1:9" ht="20.25" customHeight="1" thickBot="1">
      <c r="A7" s="52" t="s">
        <v>498</v>
      </c>
      <c r="B7" s="193">
        <v>14.251608649189423</v>
      </c>
      <c r="C7" s="193">
        <v>9.657405432654091</v>
      </c>
      <c r="D7" s="193">
        <v>11.031568209556077</v>
      </c>
      <c r="E7" s="193">
        <v>14.6</v>
      </c>
      <c r="F7" s="193">
        <v>17.25539130991233</v>
      </c>
      <c r="G7" s="193">
        <v>13.28481092474823</v>
      </c>
      <c r="H7" s="148" t="s">
        <v>498</v>
      </c>
      <c r="I7" s="150"/>
    </row>
    <row r="8" spans="1:9" ht="20.25" customHeight="1" thickTop="1" thickBot="1">
      <c r="A8" s="53" t="s">
        <v>499</v>
      </c>
      <c r="B8" s="194">
        <v>91.24260504946858</v>
      </c>
      <c r="C8" s="194">
        <v>91.725778584265953</v>
      </c>
      <c r="D8" s="194">
        <v>91.314914300332561</v>
      </c>
      <c r="E8" s="194">
        <v>90.9</v>
      </c>
      <c r="F8" s="194">
        <v>91.114119340767971</v>
      </c>
      <c r="G8" s="194">
        <v>84.390392525262783</v>
      </c>
      <c r="H8" s="146" t="s">
        <v>499</v>
      </c>
      <c r="I8" s="150"/>
    </row>
    <row r="9" spans="1:9" ht="20.25" customHeight="1" thickTop="1" thickBot="1">
      <c r="A9" s="54" t="s">
        <v>500</v>
      </c>
      <c r="B9" s="195">
        <v>95.223768636223596</v>
      </c>
      <c r="C9" s="195">
        <v>95.135617579727068</v>
      </c>
      <c r="D9" s="195">
        <v>94.904400353943259</v>
      </c>
      <c r="E9" s="195">
        <v>95.1</v>
      </c>
      <c r="F9" s="195">
        <v>95.280665408095714</v>
      </c>
      <c r="G9" s="195">
        <v>94.689831888817537</v>
      </c>
      <c r="H9" s="147" t="s">
        <v>500</v>
      </c>
      <c r="I9" s="150"/>
    </row>
    <row r="10" spans="1:9" ht="20.25" customHeight="1" thickTop="1" thickBot="1">
      <c r="A10" s="53" t="s">
        <v>501</v>
      </c>
      <c r="B10" s="194">
        <v>95.855712121107914</v>
      </c>
      <c r="C10" s="194">
        <v>95.655511819759212</v>
      </c>
      <c r="D10" s="194">
        <v>95.788031772834572</v>
      </c>
      <c r="E10" s="194">
        <v>95.5</v>
      </c>
      <c r="F10" s="194">
        <v>95.94410585124082</v>
      </c>
      <c r="G10" s="194">
        <v>95.559941340733062</v>
      </c>
      <c r="H10" s="146" t="s">
        <v>501</v>
      </c>
      <c r="I10" s="150"/>
    </row>
    <row r="11" spans="1:9" ht="20.25" customHeight="1" thickTop="1" thickBot="1">
      <c r="A11" s="52" t="s">
        <v>502</v>
      </c>
      <c r="B11" s="195">
        <v>95.620055779618667</v>
      </c>
      <c r="C11" s="195">
        <v>94.049266763289481</v>
      </c>
      <c r="D11" s="195">
        <v>94.031708962167329</v>
      </c>
      <c r="E11" s="195">
        <v>94.6</v>
      </c>
      <c r="F11" s="195">
        <v>95.244301049171497</v>
      </c>
      <c r="G11" s="195">
        <v>94.800425460448977</v>
      </c>
      <c r="H11" s="148" t="s">
        <v>502</v>
      </c>
      <c r="I11" s="150"/>
    </row>
    <row r="12" spans="1:9" ht="20.25" customHeight="1" thickTop="1" thickBot="1">
      <c r="A12" s="53" t="s">
        <v>503</v>
      </c>
      <c r="B12" s="194">
        <v>93.448096153219765</v>
      </c>
      <c r="C12" s="194">
        <v>94.838349509069843</v>
      </c>
      <c r="D12" s="194">
        <v>94.587385344439113</v>
      </c>
      <c r="E12" s="194">
        <v>93.8</v>
      </c>
      <c r="F12" s="194">
        <v>92.943002883122645</v>
      </c>
      <c r="G12" s="194">
        <v>93.286732238119228</v>
      </c>
      <c r="H12" s="146" t="s">
        <v>503</v>
      </c>
      <c r="I12" s="150"/>
    </row>
    <row r="13" spans="1:9" ht="20.25" customHeight="1" thickTop="1" thickBot="1">
      <c r="A13" s="54" t="s">
        <v>504</v>
      </c>
      <c r="B13" s="195">
        <v>93.32027208997232</v>
      </c>
      <c r="C13" s="195">
        <v>92.547947961373382</v>
      </c>
      <c r="D13" s="195">
        <v>92.494650123629256</v>
      </c>
      <c r="E13" s="195">
        <v>93.6</v>
      </c>
      <c r="F13" s="195">
        <v>93.828091973951061</v>
      </c>
      <c r="G13" s="195">
        <v>93.196591879209237</v>
      </c>
      <c r="H13" s="147" t="s">
        <v>504</v>
      </c>
      <c r="I13" s="150"/>
    </row>
    <row r="14" spans="1:9" ht="20.25" customHeight="1" thickTop="1" thickBot="1">
      <c r="A14" s="53" t="s">
        <v>505</v>
      </c>
      <c r="B14" s="194">
        <v>91.408848081752154</v>
      </c>
      <c r="C14" s="194">
        <v>92.862330498735929</v>
      </c>
      <c r="D14" s="194">
        <v>92.670638389919873</v>
      </c>
      <c r="E14" s="194">
        <v>92.5</v>
      </c>
      <c r="F14" s="194">
        <v>92.113377194515721</v>
      </c>
      <c r="G14" s="194">
        <v>92.226331616605023</v>
      </c>
      <c r="H14" s="146" t="s">
        <v>505</v>
      </c>
      <c r="I14" s="150"/>
    </row>
    <row r="15" spans="1:9" ht="20.25" customHeight="1" thickTop="1" thickBot="1">
      <c r="A15" s="52" t="s">
        <v>506</v>
      </c>
      <c r="B15" s="195">
        <v>94.059306120905845</v>
      </c>
      <c r="C15" s="195">
        <v>90.976131324884435</v>
      </c>
      <c r="D15" s="195">
        <v>90.83406004734023</v>
      </c>
      <c r="E15" s="195">
        <v>90.2</v>
      </c>
      <c r="F15" s="195">
        <v>88.981997172687485</v>
      </c>
      <c r="G15" s="195">
        <v>88.116656772759796</v>
      </c>
      <c r="H15" s="148" t="s">
        <v>506</v>
      </c>
      <c r="I15" s="150"/>
    </row>
    <row r="16" spans="1:9" ht="20.25" customHeight="1" thickTop="1" thickBot="1">
      <c r="A16" s="53" t="s">
        <v>507</v>
      </c>
      <c r="B16" s="194">
        <v>86.59239714648686</v>
      </c>
      <c r="C16" s="194">
        <v>87.014391171426439</v>
      </c>
      <c r="D16" s="194">
        <v>86.29342229313221</v>
      </c>
      <c r="E16" s="194">
        <v>88</v>
      </c>
      <c r="F16" s="194">
        <v>85.620753551575049</v>
      </c>
      <c r="G16" s="194">
        <v>83.238021388646573</v>
      </c>
      <c r="H16" s="146" t="s">
        <v>507</v>
      </c>
      <c r="I16" s="150"/>
    </row>
    <row r="17" spans="1:9" ht="20.25" customHeight="1" thickTop="1">
      <c r="A17" s="62" t="s">
        <v>601</v>
      </c>
      <c r="B17" s="196">
        <v>72.056341685057774</v>
      </c>
      <c r="C17" s="196">
        <v>62.74560054672817</v>
      </c>
      <c r="D17" s="196">
        <v>62.3</v>
      </c>
      <c r="E17" s="196">
        <v>60.3</v>
      </c>
      <c r="F17" s="196">
        <v>54.327131112072699</v>
      </c>
      <c r="G17" s="196">
        <v>49.763948497854074</v>
      </c>
      <c r="H17" s="156" t="s">
        <v>601</v>
      </c>
      <c r="I17" s="150"/>
    </row>
    <row r="18" spans="1:9" ht="20.25" customHeight="1">
      <c r="A18" s="155" t="s">
        <v>474</v>
      </c>
      <c r="B18" s="197">
        <v>92.450413111675729</v>
      </c>
      <c r="C18" s="197">
        <v>91.838614079785216</v>
      </c>
      <c r="D18" s="197">
        <v>91.66510459148779</v>
      </c>
      <c r="E18" s="197">
        <v>91.5</v>
      </c>
      <c r="F18" s="197">
        <v>91.534830085599225</v>
      </c>
      <c r="G18" s="197">
        <v>90.77904184095641</v>
      </c>
      <c r="H18" s="154" t="s">
        <v>475</v>
      </c>
    </row>
    <row r="19" spans="1:9">
      <c r="A19" s="694"/>
      <c r="B19" s="694"/>
      <c r="C19" s="694"/>
      <c r="D19" s="694"/>
      <c r="E19" s="694"/>
      <c r="F19" s="694"/>
      <c r="G19" s="694"/>
      <c r="H19" s="694"/>
    </row>
    <row r="20" spans="1:9">
      <c r="A20" s="694"/>
      <c r="B20" s="694"/>
      <c r="C20" s="694"/>
      <c r="D20" s="694"/>
      <c r="E20" s="694"/>
      <c r="F20" s="694"/>
      <c r="G20" s="694"/>
      <c r="H20" s="694"/>
    </row>
    <row r="21" spans="1:9">
      <c r="A21" s="694"/>
      <c r="B21" s="694"/>
      <c r="C21" s="694"/>
      <c r="D21" s="694"/>
      <c r="E21" s="694"/>
      <c r="F21" s="694"/>
      <c r="G21" s="694"/>
      <c r="H21" s="694"/>
    </row>
    <row r="22" spans="1:9">
      <c r="A22" s="694"/>
      <c r="B22" s="694"/>
      <c r="C22" s="694"/>
      <c r="D22" s="694"/>
      <c r="E22" s="694"/>
      <c r="F22" s="694"/>
      <c r="G22" s="694"/>
      <c r="H22" s="694"/>
    </row>
    <row r="23" spans="1:9">
      <c r="A23" s="694"/>
      <c r="B23" s="694"/>
      <c r="C23" s="694"/>
      <c r="D23" s="694"/>
      <c r="E23" s="694"/>
      <c r="F23" s="694"/>
      <c r="G23" s="694"/>
      <c r="H23" s="694"/>
    </row>
    <row r="24" spans="1:9">
      <c r="A24" s="694"/>
      <c r="B24" s="694"/>
      <c r="C24" s="694"/>
      <c r="D24" s="694"/>
      <c r="E24" s="694"/>
      <c r="F24" s="694"/>
      <c r="G24" s="694"/>
      <c r="H24" s="694"/>
    </row>
    <row r="25" spans="1:9">
      <c r="A25" s="694"/>
      <c r="B25" s="694"/>
      <c r="C25" s="694"/>
      <c r="D25" s="694"/>
      <c r="E25" s="694"/>
      <c r="F25" s="694"/>
      <c r="G25" s="694"/>
      <c r="H25" s="694"/>
    </row>
    <row r="26" spans="1:9">
      <c r="A26" s="694"/>
      <c r="B26" s="694"/>
      <c r="C26" s="694"/>
      <c r="D26" s="694"/>
      <c r="E26" s="694"/>
      <c r="F26" s="694"/>
      <c r="G26" s="694"/>
      <c r="H26" s="694"/>
    </row>
    <row r="27" spans="1:9">
      <c r="A27" s="694"/>
      <c r="B27" s="694"/>
      <c r="C27" s="694"/>
      <c r="D27" s="694"/>
      <c r="E27" s="694"/>
      <c r="F27" s="694"/>
      <c r="G27" s="694"/>
      <c r="H27" s="694"/>
    </row>
    <row r="28" spans="1:9">
      <c r="A28" s="694"/>
      <c r="B28" s="694"/>
      <c r="C28" s="694"/>
      <c r="D28" s="694"/>
      <c r="E28" s="694"/>
      <c r="F28" s="694"/>
      <c r="G28" s="694"/>
      <c r="H28" s="694"/>
    </row>
    <row r="29" spans="1:9">
      <c r="A29" s="694"/>
      <c r="B29" s="694"/>
      <c r="C29" s="694"/>
      <c r="D29" s="694"/>
      <c r="E29" s="694"/>
      <c r="F29" s="694"/>
      <c r="G29" s="694"/>
      <c r="H29" s="694"/>
    </row>
    <row r="30" spans="1:9">
      <c r="A30" s="694"/>
      <c r="B30" s="694"/>
      <c r="C30" s="694"/>
      <c r="D30" s="694"/>
      <c r="E30" s="694"/>
      <c r="F30" s="694"/>
      <c r="G30" s="694"/>
      <c r="H30" s="694"/>
    </row>
    <row r="31" spans="1:9">
      <c r="A31" s="694"/>
      <c r="B31" s="694"/>
      <c r="C31" s="694"/>
      <c r="D31" s="694"/>
      <c r="E31" s="694"/>
      <c r="F31" s="694"/>
      <c r="G31" s="694"/>
      <c r="H31" s="694"/>
    </row>
    <row r="32" spans="1:9">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topLeftCell="A19" zoomScaleNormal="100" zoomScaleSheetLayoutView="100" workbookViewId="0">
      <selection activeCell="C50" sqref="C50"/>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9" ht="19.5" customHeight="1">
      <c r="A1" s="1003" t="s">
        <v>1072</v>
      </c>
      <c r="B1" s="1003"/>
      <c r="C1" s="1003"/>
      <c r="D1" s="1003"/>
      <c r="E1" s="1003"/>
      <c r="F1" s="1003"/>
      <c r="G1" s="1003"/>
      <c r="H1" s="1003"/>
    </row>
    <row r="2" spans="1:9" ht="34.5" customHeight="1">
      <c r="A2" s="1015" t="s">
        <v>1569</v>
      </c>
      <c r="B2" s="1002"/>
      <c r="C2" s="1002"/>
      <c r="D2" s="1002"/>
      <c r="E2" s="1002"/>
      <c r="F2" s="1002"/>
      <c r="G2" s="1002"/>
      <c r="H2" s="1002"/>
    </row>
    <row r="3" spans="1:9" ht="15.75">
      <c r="A3" s="1002" t="s">
        <v>1797</v>
      </c>
      <c r="B3" s="1002"/>
      <c r="C3" s="1002"/>
      <c r="D3" s="1002"/>
      <c r="E3" s="1002"/>
      <c r="F3" s="1002"/>
      <c r="G3" s="1002"/>
      <c r="H3" s="1002"/>
    </row>
    <row r="4" spans="1:9" ht="15.75">
      <c r="A4" s="693"/>
      <c r="B4" s="693"/>
      <c r="C4" s="693"/>
      <c r="D4" s="693"/>
      <c r="E4" s="693"/>
      <c r="F4" s="693"/>
      <c r="G4" s="693"/>
      <c r="H4" s="693"/>
    </row>
    <row r="5" spans="1:9" ht="15.75">
      <c r="A5" s="291" t="s">
        <v>78</v>
      </c>
      <c r="B5" s="292"/>
      <c r="C5" s="292"/>
      <c r="D5" s="292"/>
      <c r="E5" s="292"/>
      <c r="F5" s="292"/>
      <c r="G5" s="292"/>
      <c r="H5" s="293" t="s">
        <v>1359</v>
      </c>
    </row>
    <row r="6" spans="1:9" ht="52.5" customHeight="1">
      <c r="A6" s="158" t="s">
        <v>1561</v>
      </c>
      <c r="B6" s="149">
        <v>2016</v>
      </c>
      <c r="C6" s="331">
        <v>2017</v>
      </c>
      <c r="D6" s="331">
        <v>2018</v>
      </c>
      <c r="E6" s="331">
        <v>2019</v>
      </c>
      <c r="F6" s="331">
        <v>2020</v>
      </c>
      <c r="G6" s="331">
        <v>2021</v>
      </c>
      <c r="H6" s="157" t="s">
        <v>1564</v>
      </c>
    </row>
    <row r="7" spans="1:9" ht="20.25" customHeight="1" thickBot="1">
      <c r="A7" s="52" t="s">
        <v>498</v>
      </c>
      <c r="B7" s="332">
        <v>16.579270893444061</v>
      </c>
      <c r="C7" s="332">
        <v>15.131867169017788</v>
      </c>
      <c r="D7" s="332">
        <v>14.38665485425355</v>
      </c>
      <c r="E7" s="837">
        <v>14.343299346856069</v>
      </c>
      <c r="F7" s="837">
        <v>15.227389914406517</v>
      </c>
      <c r="G7" s="837">
        <v>8.6132335476932038</v>
      </c>
      <c r="H7" s="148" t="s">
        <v>498</v>
      </c>
      <c r="I7" s="150"/>
    </row>
    <row r="8" spans="1:9" ht="20.25" customHeight="1" thickTop="1" thickBot="1">
      <c r="A8" s="53" t="s">
        <v>499</v>
      </c>
      <c r="B8" s="333">
        <v>93.664073349703756</v>
      </c>
      <c r="C8" s="333">
        <v>92.762234144755311</v>
      </c>
      <c r="D8" s="333">
        <v>92.518041739808851</v>
      </c>
      <c r="E8" s="838">
        <v>92.009183247530274</v>
      </c>
      <c r="F8" s="838">
        <v>91.473186166083167</v>
      </c>
      <c r="G8" s="838">
        <v>85.942642219087915</v>
      </c>
      <c r="H8" s="146" t="s">
        <v>499</v>
      </c>
      <c r="I8" s="150"/>
    </row>
    <row r="9" spans="1:9" ht="20.25" customHeight="1" thickTop="1" thickBot="1">
      <c r="A9" s="54" t="s">
        <v>500</v>
      </c>
      <c r="B9" s="334">
        <v>99.188869740961636</v>
      </c>
      <c r="C9" s="334">
        <v>99.113987300890898</v>
      </c>
      <c r="D9" s="334">
        <v>98.975916421174119</v>
      </c>
      <c r="E9" s="839">
        <v>98.983595807464908</v>
      </c>
      <c r="F9" s="839">
        <v>98.74562203638844</v>
      </c>
      <c r="G9" s="839">
        <v>98.528956393924545</v>
      </c>
      <c r="H9" s="147" t="s">
        <v>500</v>
      </c>
      <c r="I9" s="150"/>
    </row>
    <row r="10" spans="1:9" ht="20.25" customHeight="1" thickTop="1" thickBot="1">
      <c r="A10" s="53" t="s">
        <v>501</v>
      </c>
      <c r="B10" s="333">
        <v>99.816376699398333</v>
      </c>
      <c r="C10" s="333">
        <v>99.889181145599736</v>
      </c>
      <c r="D10" s="333">
        <v>99.892929534408779</v>
      </c>
      <c r="E10" s="838">
        <v>99.943105668722637</v>
      </c>
      <c r="F10" s="838">
        <v>99.93355664985107</v>
      </c>
      <c r="G10" s="838">
        <v>99.625455527061675</v>
      </c>
      <c r="H10" s="146" t="s">
        <v>501</v>
      </c>
      <c r="I10" s="150"/>
    </row>
    <row r="11" spans="1:9" ht="20.25" customHeight="1" thickTop="1" thickBot="1">
      <c r="A11" s="52" t="s">
        <v>502</v>
      </c>
      <c r="B11" s="332">
        <v>99.821926934779199</v>
      </c>
      <c r="C11" s="332">
        <v>99.716256286758082</v>
      </c>
      <c r="D11" s="332">
        <v>99.729571255090562</v>
      </c>
      <c r="E11" s="837">
        <v>99.806609996826936</v>
      </c>
      <c r="F11" s="837">
        <v>99.894035390917949</v>
      </c>
      <c r="G11" s="837">
        <v>99.828552394388268</v>
      </c>
      <c r="H11" s="148" t="s">
        <v>502</v>
      </c>
      <c r="I11" s="150"/>
    </row>
    <row r="12" spans="1:9" ht="20.25" customHeight="1" thickTop="1" thickBot="1">
      <c r="A12" s="53" t="s">
        <v>503</v>
      </c>
      <c r="B12" s="333">
        <v>99.74253420582987</v>
      </c>
      <c r="C12" s="333">
        <v>99.893198849561045</v>
      </c>
      <c r="D12" s="333">
        <v>99.887915397515314</v>
      </c>
      <c r="E12" s="838">
        <v>99.871499003461665</v>
      </c>
      <c r="F12" s="838">
        <v>99.957746213192991</v>
      </c>
      <c r="G12" s="838">
        <v>99.925825023309656</v>
      </c>
      <c r="H12" s="146" t="s">
        <v>503</v>
      </c>
      <c r="I12" s="150"/>
    </row>
    <row r="13" spans="1:9" ht="20.25" customHeight="1" thickTop="1" thickBot="1">
      <c r="A13" s="54" t="s">
        <v>504</v>
      </c>
      <c r="B13" s="334">
        <v>99.452774433621542</v>
      </c>
      <c r="C13" s="334">
        <v>99.726666833079548</v>
      </c>
      <c r="D13" s="334">
        <v>99.73353989155693</v>
      </c>
      <c r="E13" s="839">
        <v>99.536504242914773</v>
      </c>
      <c r="F13" s="839">
        <v>99.718535651131063</v>
      </c>
      <c r="G13" s="839">
        <v>99.631949882537199</v>
      </c>
      <c r="H13" s="147" t="s">
        <v>504</v>
      </c>
      <c r="I13" s="150"/>
    </row>
    <row r="14" spans="1:9" ht="20.25" customHeight="1" thickTop="1" thickBot="1">
      <c r="A14" s="53" t="s">
        <v>505</v>
      </c>
      <c r="B14" s="333">
        <v>98.343265288871976</v>
      </c>
      <c r="C14" s="333">
        <v>98.44739192915678</v>
      </c>
      <c r="D14" s="333">
        <v>98.492109314857572</v>
      </c>
      <c r="E14" s="838">
        <v>99.131301746933104</v>
      </c>
      <c r="F14" s="838">
        <v>99.275395941598617</v>
      </c>
      <c r="G14" s="838">
        <v>99.417110863979758</v>
      </c>
      <c r="H14" s="146" t="s">
        <v>505</v>
      </c>
      <c r="I14" s="150"/>
    </row>
    <row r="15" spans="1:9" ht="20.25" customHeight="1" thickTop="1" thickBot="1">
      <c r="A15" s="52" t="s">
        <v>506</v>
      </c>
      <c r="B15" s="332">
        <v>96.420277088171702</v>
      </c>
      <c r="C15" s="332">
        <v>96.629232895646169</v>
      </c>
      <c r="D15" s="332">
        <v>96.600585987697684</v>
      </c>
      <c r="E15" s="837">
        <v>95.519825163908834</v>
      </c>
      <c r="F15" s="837">
        <v>96.710489717962517</v>
      </c>
      <c r="G15" s="837">
        <v>97.638196935947349</v>
      </c>
      <c r="H15" s="148" t="s">
        <v>506</v>
      </c>
      <c r="I15" s="150"/>
    </row>
    <row r="16" spans="1:9" ht="20.25" customHeight="1" thickTop="1" thickBot="1">
      <c r="A16" s="53" t="s">
        <v>507</v>
      </c>
      <c r="B16" s="333">
        <v>87.961202904908134</v>
      </c>
      <c r="C16" s="333">
        <v>86.860745410717598</v>
      </c>
      <c r="D16" s="333">
        <v>87.201290133411518</v>
      </c>
      <c r="E16" s="838">
        <v>87.670207457047127</v>
      </c>
      <c r="F16" s="838">
        <v>83.076263924592979</v>
      </c>
      <c r="G16" s="838">
        <v>84.968131499496806</v>
      </c>
      <c r="H16" s="146" t="s">
        <v>507</v>
      </c>
      <c r="I16" s="150"/>
    </row>
    <row r="17" spans="1:9" ht="20.25" customHeight="1" thickTop="1">
      <c r="A17" s="62" t="s">
        <v>601</v>
      </c>
      <c r="B17" s="335">
        <v>61.063483450895276</v>
      </c>
      <c r="C17" s="335">
        <v>50.584958217270199</v>
      </c>
      <c r="D17" s="335">
        <v>49.6</v>
      </c>
      <c r="E17" s="840">
        <v>47.174278771263005</v>
      </c>
      <c r="F17" s="840">
        <v>44.133129563593144</v>
      </c>
      <c r="G17" s="840">
        <v>40.220481578183929</v>
      </c>
      <c r="H17" s="156" t="s">
        <v>601</v>
      </c>
      <c r="I17" s="150"/>
    </row>
    <row r="18" spans="1:9" ht="20.25" customHeight="1">
      <c r="A18" s="155" t="s">
        <v>474</v>
      </c>
      <c r="B18" s="336">
        <v>96.446742802481893</v>
      </c>
      <c r="C18" s="336">
        <v>96.08497494383964</v>
      </c>
      <c r="D18" s="336">
        <v>96.028358187583436</v>
      </c>
      <c r="E18" s="336">
        <v>95.950414701355044</v>
      </c>
      <c r="F18" s="336">
        <v>95.754442349661701</v>
      </c>
      <c r="G18" s="336">
        <v>95.427710555050353</v>
      </c>
      <c r="H18" s="154" t="s">
        <v>475</v>
      </c>
      <c r="I18" s="150"/>
    </row>
    <row r="19" spans="1:9">
      <c r="A19" s="694"/>
      <c r="B19" s="694"/>
      <c r="C19" s="694"/>
      <c r="D19" s="694"/>
      <c r="E19" s="694"/>
      <c r="F19" s="694"/>
      <c r="G19" s="694"/>
      <c r="H19" s="694"/>
    </row>
    <row r="20" spans="1:9">
      <c r="A20" s="694"/>
      <c r="B20" s="694"/>
      <c r="C20" s="694"/>
      <c r="D20" s="694"/>
      <c r="E20" s="694"/>
      <c r="F20" s="694"/>
      <c r="G20" s="694"/>
      <c r="H20" s="694"/>
    </row>
    <row r="21" spans="1:9">
      <c r="A21" s="694"/>
      <c r="B21" s="694"/>
      <c r="C21" s="694"/>
      <c r="D21" s="694"/>
      <c r="E21" s="694"/>
      <c r="F21" s="694"/>
      <c r="G21" s="694"/>
      <c r="H21" s="694"/>
    </row>
    <row r="22" spans="1:9">
      <c r="A22" s="694"/>
      <c r="B22" s="694"/>
      <c r="C22" s="694"/>
      <c r="D22" s="694"/>
      <c r="E22" s="694"/>
      <c r="F22" s="694"/>
      <c r="G22" s="694"/>
      <c r="H22" s="694"/>
    </row>
    <row r="23" spans="1:9">
      <c r="A23" s="694"/>
      <c r="B23" s="694"/>
      <c r="C23" s="694"/>
      <c r="D23" s="694"/>
      <c r="E23" s="694"/>
      <c r="F23" s="694"/>
      <c r="G23" s="694"/>
      <c r="H23" s="694"/>
    </row>
    <row r="24" spans="1:9">
      <c r="A24" s="694"/>
      <c r="B24" s="694"/>
      <c r="C24" s="694"/>
      <c r="D24" s="694"/>
      <c r="E24" s="694"/>
      <c r="F24" s="694"/>
      <c r="G24" s="694"/>
      <c r="H24" s="694"/>
    </row>
    <row r="25" spans="1:9">
      <c r="A25" s="694"/>
      <c r="B25" s="694"/>
      <c r="C25" s="694"/>
      <c r="D25" s="694"/>
      <c r="E25" s="694"/>
      <c r="F25" s="694"/>
      <c r="G25" s="694"/>
      <c r="H25" s="694"/>
    </row>
    <row r="26" spans="1:9">
      <c r="A26" s="694"/>
      <c r="B26" s="694"/>
      <c r="C26" s="694"/>
      <c r="D26" s="694"/>
      <c r="E26" s="694"/>
      <c r="F26" s="694"/>
      <c r="G26" s="694"/>
      <c r="H26" s="694"/>
    </row>
    <row r="27" spans="1:9">
      <c r="A27" s="694"/>
      <c r="B27" s="694"/>
      <c r="C27" s="694"/>
      <c r="D27" s="694"/>
      <c r="E27" s="694"/>
      <c r="F27" s="694"/>
      <c r="G27" s="694"/>
      <c r="H27" s="694"/>
    </row>
    <row r="28" spans="1:9">
      <c r="A28" s="694"/>
      <c r="B28" s="694"/>
      <c r="C28" s="694"/>
      <c r="D28" s="694"/>
      <c r="E28" s="694"/>
      <c r="F28" s="694"/>
      <c r="G28" s="694"/>
      <c r="H28" s="694"/>
    </row>
    <row r="29" spans="1:9">
      <c r="A29" s="694"/>
      <c r="B29" s="694"/>
      <c r="C29" s="694"/>
      <c r="D29" s="694"/>
      <c r="E29" s="694"/>
      <c r="F29" s="694"/>
      <c r="G29" s="694"/>
      <c r="H29" s="694"/>
    </row>
    <row r="30" spans="1:9">
      <c r="A30" s="694"/>
      <c r="B30" s="694"/>
      <c r="C30" s="694"/>
      <c r="D30" s="694"/>
      <c r="E30" s="694"/>
      <c r="F30" s="694"/>
      <c r="G30" s="694"/>
      <c r="H30" s="694"/>
    </row>
    <row r="31" spans="1:9">
      <c r="A31" s="694"/>
      <c r="B31" s="694"/>
      <c r="C31" s="694"/>
      <c r="D31" s="694"/>
      <c r="E31" s="694"/>
      <c r="F31" s="694"/>
      <c r="G31" s="694"/>
      <c r="H31" s="694"/>
    </row>
    <row r="32" spans="1:9">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6" zoomScaleNormal="100" zoomScaleSheetLayoutView="100" workbookViewId="0">
      <selection activeCell="D48" sqref="D48"/>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1003" t="s">
        <v>883</v>
      </c>
      <c r="B1" s="1003"/>
      <c r="C1" s="1003"/>
      <c r="D1" s="1003"/>
      <c r="E1" s="1003"/>
      <c r="F1" s="1003"/>
      <c r="G1" s="1003"/>
      <c r="H1" s="1003"/>
    </row>
    <row r="2" spans="1:8" ht="34.5" customHeight="1">
      <c r="A2" s="1015" t="s">
        <v>1570</v>
      </c>
      <c r="B2" s="1002"/>
      <c r="C2" s="1002"/>
      <c r="D2" s="1002"/>
      <c r="E2" s="1002"/>
      <c r="F2" s="1002"/>
      <c r="G2" s="1002"/>
      <c r="H2" s="1002"/>
    </row>
    <row r="3" spans="1:8" ht="15.75">
      <c r="A3" s="1002" t="s">
        <v>1797</v>
      </c>
      <c r="B3" s="1002"/>
      <c r="C3" s="1002"/>
      <c r="D3" s="1002"/>
      <c r="E3" s="1002"/>
      <c r="F3" s="1002"/>
      <c r="G3" s="1002"/>
      <c r="H3" s="1002"/>
    </row>
    <row r="4" spans="1:8" ht="15.75">
      <c r="A4" s="693"/>
      <c r="B4" s="693"/>
      <c r="C4" s="693"/>
      <c r="D4" s="693"/>
      <c r="E4" s="693"/>
      <c r="F4" s="693"/>
      <c r="G4" s="693"/>
      <c r="H4" s="693"/>
    </row>
    <row r="5" spans="1:8" ht="15.75">
      <c r="A5" s="291" t="s">
        <v>295</v>
      </c>
      <c r="B5" s="292"/>
      <c r="C5" s="292"/>
      <c r="D5" s="292"/>
      <c r="E5" s="292"/>
      <c r="F5" s="292"/>
      <c r="G5" s="292"/>
      <c r="H5" s="293" t="s">
        <v>1358</v>
      </c>
    </row>
    <row r="6" spans="1:8" ht="52.5" customHeight="1">
      <c r="A6" s="158" t="s">
        <v>1561</v>
      </c>
      <c r="B6" s="149">
        <v>2016</v>
      </c>
      <c r="C6" s="331">
        <v>2017</v>
      </c>
      <c r="D6" s="331">
        <v>2018</v>
      </c>
      <c r="E6" s="331">
        <v>2019</v>
      </c>
      <c r="F6" s="331">
        <v>2020</v>
      </c>
      <c r="G6" s="331">
        <v>2021</v>
      </c>
      <c r="H6" s="157" t="s">
        <v>1564</v>
      </c>
    </row>
    <row r="7" spans="1:8" ht="20.25" customHeight="1" thickBot="1">
      <c r="A7" s="52" t="s">
        <v>498</v>
      </c>
      <c r="B7" s="193">
        <v>4.4096429000841653</v>
      </c>
      <c r="C7" s="193">
        <v>2.6424856788363558</v>
      </c>
      <c r="D7" s="193">
        <v>3.588907014681892</v>
      </c>
      <c r="E7" s="193">
        <v>9.6369404300317232</v>
      </c>
      <c r="F7" s="193">
        <v>10.895044010715653</v>
      </c>
      <c r="G7" s="193">
        <v>11.147177782930159</v>
      </c>
      <c r="H7" s="148" t="s">
        <v>498</v>
      </c>
    </row>
    <row r="8" spans="1:8" ht="20.25" customHeight="1" thickTop="1" thickBot="1">
      <c r="A8" s="53" t="s">
        <v>499</v>
      </c>
      <c r="B8" s="194">
        <v>63.05992974116085</v>
      </c>
      <c r="C8" s="194">
        <v>66.315878378378372</v>
      </c>
      <c r="D8" s="194">
        <v>66.457878125758683</v>
      </c>
      <c r="E8" s="194">
        <v>62.081000876778845</v>
      </c>
      <c r="F8" s="194">
        <v>60.976254169556455</v>
      </c>
      <c r="G8" s="194">
        <v>59.02478274863212</v>
      </c>
      <c r="H8" s="146" t="s">
        <v>499</v>
      </c>
    </row>
    <row r="9" spans="1:8" ht="20.25" customHeight="1" thickTop="1" thickBot="1">
      <c r="A9" s="54" t="s">
        <v>500</v>
      </c>
      <c r="B9" s="195">
        <v>68.724029593594821</v>
      </c>
      <c r="C9" s="195">
        <v>69.012358439027267</v>
      </c>
      <c r="D9" s="195">
        <v>68.690366603836992</v>
      </c>
      <c r="E9" s="195">
        <v>68.436036839487542</v>
      </c>
      <c r="F9" s="195">
        <v>73.366589429874395</v>
      </c>
      <c r="G9" s="195">
        <v>75.346736057908231</v>
      </c>
      <c r="H9" s="147" t="s">
        <v>500</v>
      </c>
    </row>
    <row r="10" spans="1:8" ht="20.25" customHeight="1" thickTop="1" thickBot="1">
      <c r="A10" s="53" t="s">
        <v>501</v>
      </c>
      <c r="B10" s="194">
        <v>76.625022839393381</v>
      </c>
      <c r="C10" s="194">
        <v>74.421796645339796</v>
      </c>
      <c r="D10" s="194">
        <v>74.539010084813711</v>
      </c>
      <c r="E10" s="194">
        <v>71.783569227555233</v>
      </c>
      <c r="F10" s="194">
        <v>71.946263400986453</v>
      </c>
      <c r="G10" s="194">
        <v>76.241111618500881</v>
      </c>
      <c r="H10" s="146" t="s">
        <v>501</v>
      </c>
    </row>
    <row r="11" spans="1:8" ht="20.25" customHeight="1" thickTop="1" thickBot="1">
      <c r="A11" s="52" t="s">
        <v>502</v>
      </c>
      <c r="B11" s="195">
        <v>74.033831973016817</v>
      </c>
      <c r="C11" s="195">
        <v>69.823765712064272</v>
      </c>
      <c r="D11" s="195">
        <v>69.745610256670133</v>
      </c>
      <c r="E11" s="195">
        <v>71.857491354582734</v>
      </c>
      <c r="F11" s="195">
        <v>73.965486658388869</v>
      </c>
      <c r="G11" s="195">
        <v>69.860498220640565</v>
      </c>
      <c r="H11" s="148" t="s">
        <v>502</v>
      </c>
    </row>
    <row r="12" spans="1:8" ht="20.25" customHeight="1" thickTop="1" thickBot="1">
      <c r="A12" s="53" t="s">
        <v>503</v>
      </c>
      <c r="B12" s="194">
        <v>61.618706451993852</v>
      </c>
      <c r="C12" s="194">
        <v>69.117436959782836</v>
      </c>
      <c r="D12" s="194">
        <v>67.957697642163666</v>
      </c>
      <c r="E12" s="194">
        <v>65.046877872418648</v>
      </c>
      <c r="F12" s="194">
        <v>62.17980387753574</v>
      </c>
      <c r="G12" s="194">
        <v>61.95554355651548</v>
      </c>
      <c r="H12" s="146" t="s">
        <v>503</v>
      </c>
    </row>
    <row r="13" spans="1:8" ht="20.25" customHeight="1" thickTop="1" thickBot="1">
      <c r="A13" s="54" t="s">
        <v>504</v>
      </c>
      <c r="B13" s="195">
        <v>51.248349353560783</v>
      </c>
      <c r="C13" s="195">
        <v>46.219854536174552</v>
      </c>
      <c r="D13" s="195">
        <v>46.849255448130073</v>
      </c>
      <c r="E13" s="195">
        <v>58.952534102251306</v>
      </c>
      <c r="F13" s="195">
        <v>58.392504404463189</v>
      </c>
      <c r="G13" s="195">
        <v>62.800728457778199</v>
      </c>
      <c r="H13" s="147" t="s">
        <v>504</v>
      </c>
    </row>
    <row r="14" spans="1:8" ht="20.25" customHeight="1" thickTop="1" thickBot="1">
      <c r="A14" s="53" t="s">
        <v>505</v>
      </c>
      <c r="B14" s="194">
        <v>40.838356932566946</v>
      </c>
      <c r="C14" s="194">
        <v>39.419770426696374</v>
      </c>
      <c r="D14" s="194">
        <v>41.564215397178245</v>
      </c>
      <c r="E14" s="194">
        <v>43.423106947697107</v>
      </c>
      <c r="F14" s="194">
        <v>43.929484412868099</v>
      </c>
      <c r="G14" s="194">
        <v>46.395890737150047</v>
      </c>
      <c r="H14" s="146" t="s">
        <v>505</v>
      </c>
    </row>
    <row r="15" spans="1:8" ht="20.25" customHeight="1" thickTop="1" thickBot="1">
      <c r="A15" s="52" t="s">
        <v>506</v>
      </c>
      <c r="B15" s="195">
        <v>32.554369850060787</v>
      </c>
      <c r="C15" s="195">
        <v>29.659215357856088</v>
      </c>
      <c r="D15" s="195">
        <v>30.541253296496297</v>
      </c>
      <c r="E15" s="195">
        <v>37.817537860283338</v>
      </c>
      <c r="F15" s="195">
        <v>34.687769784172659</v>
      </c>
      <c r="G15" s="195">
        <v>38.334389780096544</v>
      </c>
      <c r="H15" s="148" t="s">
        <v>506</v>
      </c>
    </row>
    <row r="16" spans="1:8" ht="20.25" customHeight="1" thickTop="1" thickBot="1">
      <c r="A16" s="53" t="s">
        <v>507</v>
      </c>
      <c r="B16" s="194">
        <v>16.210560206052801</v>
      </c>
      <c r="C16" s="194">
        <v>15.859888105083922</v>
      </c>
      <c r="D16" s="194">
        <v>17.725225225225223</v>
      </c>
      <c r="E16" s="194">
        <v>14.02310924369748</v>
      </c>
      <c r="F16" s="194">
        <v>20.660411403825332</v>
      </c>
      <c r="G16" s="194">
        <v>19.972789115646258</v>
      </c>
      <c r="H16" s="146" t="s">
        <v>507</v>
      </c>
    </row>
    <row r="17" spans="1:8" ht="20.25" customHeight="1" thickTop="1">
      <c r="A17" s="62" t="s">
        <v>601</v>
      </c>
      <c r="B17" s="196">
        <v>6.7385444743935308</v>
      </c>
      <c r="C17" s="196">
        <v>7.4784993144708958</v>
      </c>
      <c r="D17" s="196">
        <v>9.1</v>
      </c>
      <c r="E17" s="196">
        <v>5.5282407962585438</v>
      </c>
      <c r="F17" s="196">
        <v>4.8400328137817885</v>
      </c>
      <c r="G17" s="196">
        <v>7.2109485606418122</v>
      </c>
      <c r="H17" s="156" t="s">
        <v>601</v>
      </c>
    </row>
    <row r="18" spans="1:8" ht="20.25" customHeight="1">
      <c r="A18" s="155" t="s">
        <v>474</v>
      </c>
      <c r="B18" s="197">
        <v>59.408780730050381</v>
      </c>
      <c r="C18" s="197">
        <v>58.529092385058988</v>
      </c>
      <c r="D18" s="197">
        <v>58.468829837936021</v>
      </c>
      <c r="E18" s="197">
        <v>58.162738199345142</v>
      </c>
      <c r="F18" s="197">
        <v>58.399083559767803</v>
      </c>
      <c r="G18" s="197">
        <v>59.602518807209478</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9" zoomScaleNormal="100" zoomScaleSheetLayoutView="100" workbookViewId="0">
      <selection activeCell="K33" sqref="K33"/>
    </sheetView>
  </sheetViews>
  <sheetFormatPr defaultColWidth="11.42578125" defaultRowHeight="12.75"/>
  <cols>
    <col min="1" max="1" width="17.42578125" style="115" customWidth="1"/>
    <col min="2" max="7" width="9.140625" style="115" customWidth="1"/>
    <col min="8" max="8" width="18.42578125" style="115" customWidth="1"/>
    <col min="9" max="16384" width="11.42578125" style="115"/>
  </cols>
  <sheetData>
    <row r="1" spans="1:8" ht="19.5" customHeight="1">
      <c r="A1" s="1003" t="s">
        <v>884</v>
      </c>
      <c r="B1" s="1003"/>
      <c r="C1" s="1003"/>
      <c r="D1" s="1003"/>
      <c r="E1" s="1003"/>
      <c r="F1" s="1003"/>
      <c r="G1" s="1003"/>
      <c r="H1" s="1003"/>
    </row>
    <row r="2" spans="1:8" ht="34.5" customHeight="1">
      <c r="A2" s="1015" t="s">
        <v>1594</v>
      </c>
      <c r="B2" s="1002"/>
      <c r="C2" s="1002"/>
      <c r="D2" s="1002"/>
      <c r="E2" s="1002"/>
      <c r="F2" s="1002"/>
      <c r="G2" s="1002"/>
      <c r="H2" s="1002"/>
    </row>
    <row r="3" spans="1:8" ht="15.75">
      <c r="A3" s="1002" t="s">
        <v>1797</v>
      </c>
      <c r="B3" s="1002"/>
      <c r="C3" s="1002"/>
      <c r="D3" s="1002"/>
      <c r="E3" s="1002"/>
      <c r="F3" s="1002"/>
      <c r="G3" s="1002"/>
      <c r="H3" s="1002"/>
    </row>
    <row r="4" spans="1:8" ht="15.75">
      <c r="A4" s="693"/>
      <c r="B4" s="693"/>
      <c r="C4" s="693"/>
      <c r="D4" s="693"/>
      <c r="E4" s="693"/>
      <c r="F4" s="693"/>
      <c r="G4" s="693"/>
      <c r="H4" s="693"/>
    </row>
    <row r="5" spans="1:8" ht="15.75">
      <c r="A5" s="291" t="s">
        <v>82</v>
      </c>
      <c r="B5" s="292"/>
      <c r="C5" s="292"/>
      <c r="D5" s="292"/>
      <c r="E5" s="292"/>
      <c r="F5" s="292"/>
      <c r="G5" s="292"/>
      <c r="H5" s="293" t="s">
        <v>1357</v>
      </c>
    </row>
    <row r="6" spans="1:8" ht="52.5" customHeight="1">
      <c r="A6" s="158" t="s">
        <v>1561</v>
      </c>
      <c r="B6" s="149">
        <v>2016</v>
      </c>
      <c r="C6" s="331">
        <v>2017</v>
      </c>
      <c r="D6" s="331">
        <v>2018</v>
      </c>
      <c r="E6" s="331">
        <v>2019</v>
      </c>
      <c r="F6" s="331">
        <v>2020</v>
      </c>
      <c r="G6" s="331">
        <v>2021</v>
      </c>
      <c r="H6" s="157" t="s">
        <v>1564</v>
      </c>
    </row>
    <row r="7" spans="1:8" ht="20.25" customHeight="1" thickBot="1">
      <c r="A7" s="52" t="s">
        <v>498</v>
      </c>
      <c r="B7" s="193">
        <v>11.042735042735043</v>
      </c>
      <c r="C7" s="193">
        <v>9.4681143979026245</v>
      </c>
      <c r="D7" s="193">
        <v>9.391110491848961</v>
      </c>
      <c r="E7" s="193">
        <v>12.091606143053088</v>
      </c>
      <c r="F7" s="193">
        <v>13.221401437542223</v>
      </c>
      <c r="G7" s="193">
        <v>9.7919612683651707</v>
      </c>
      <c r="H7" s="148" t="s">
        <v>498</v>
      </c>
    </row>
    <row r="8" spans="1:8" ht="20.25" customHeight="1" thickTop="1" thickBot="1">
      <c r="A8" s="53" t="s">
        <v>499</v>
      </c>
      <c r="B8" s="194">
        <v>87.064104690256144</v>
      </c>
      <c r="C8" s="194">
        <v>86.790603294720739</v>
      </c>
      <c r="D8" s="194">
        <v>86.484552114364945</v>
      </c>
      <c r="E8" s="194">
        <v>85.55278301166166</v>
      </c>
      <c r="F8" s="194">
        <v>84.513432745827359</v>
      </c>
      <c r="G8" s="194">
        <v>77.127951096121421</v>
      </c>
      <c r="H8" s="146" t="s">
        <v>499</v>
      </c>
    </row>
    <row r="9" spans="1:8" ht="20.25" customHeight="1" thickTop="1" thickBot="1">
      <c r="A9" s="54" t="s">
        <v>500</v>
      </c>
      <c r="B9" s="195">
        <v>93.948970037453179</v>
      </c>
      <c r="C9" s="195">
        <v>93.964979453905784</v>
      </c>
      <c r="D9" s="195">
        <v>93.764284942005332</v>
      </c>
      <c r="E9" s="195">
        <v>93.774893699152514</v>
      </c>
      <c r="F9" s="195">
        <v>93.901535531886722</v>
      </c>
      <c r="G9" s="195">
        <v>93.224032814337235</v>
      </c>
      <c r="H9" s="147" t="s">
        <v>500</v>
      </c>
    </row>
    <row r="10" spans="1:8" ht="20.25" customHeight="1" thickTop="1" thickBot="1">
      <c r="A10" s="53" t="s">
        <v>501</v>
      </c>
      <c r="B10" s="194">
        <v>95.360018257104812</v>
      </c>
      <c r="C10" s="194">
        <v>94.920207830766387</v>
      </c>
      <c r="D10" s="194">
        <v>94.967776309183492</v>
      </c>
      <c r="E10" s="194">
        <v>94.716679720518329</v>
      </c>
      <c r="F10" s="194">
        <v>95.116230314327282</v>
      </c>
      <c r="G10" s="194">
        <v>95.118828602679557</v>
      </c>
      <c r="H10" s="146" t="s">
        <v>501</v>
      </c>
    </row>
    <row r="11" spans="1:8" ht="20.25" customHeight="1" thickTop="1" thickBot="1">
      <c r="A11" s="52" t="s">
        <v>502</v>
      </c>
      <c r="B11" s="195">
        <v>94.856056342916347</v>
      </c>
      <c r="C11" s="195">
        <v>93.683425956194839</v>
      </c>
      <c r="D11" s="195">
        <v>93.67697190248343</v>
      </c>
      <c r="E11" s="195">
        <v>94.23129884679453</v>
      </c>
      <c r="F11" s="195">
        <v>94.726435748321393</v>
      </c>
      <c r="G11" s="195">
        <v>94.236398506106795</v>
      </c>
      <c r="H11" s="148" t="s">
        <v>502</v>
      </c>
    </row>
    <row r="12" spans="1:8" ht="20.25" customHeight="1" thickTop="1" thickBot="1">
      <c r="A12" s="53" t="s">
        <v>503</v>
      </c>
      <c r="B12" s="194">
        <v>92.319425441975085</v>
      </c>
      <c r="C12" s="194">
        <v>93.774520768758279</v>
      </c>
      <c r="D12" s="194">
        <v>93.568310961047516</v>
      </c>
      <c r="E12" s="194">
        <v>93.028597230583983</v>
      </c>
      <c r="F12" s="194">
        <v>92.354004700777438</v>
      </c>
      <c r="G12" s="194">
        <v>92.79827917754146</v>
      </c>
      <c r="H12" s="146" t="s">
        <v>503</v>
      </c>
    </row>
    <row r="13" spans="1:8" ht="20.25" customHeight="1" thickTop="1" thickBot="1">
      <c r="A13" s="54" t="s">
        <v>504</v>
      </c>
      <c r="B13" s="195">
        <v>91.098609839695143</v>
      </c>
      <c r="C13" s="195">
        <v>90.971961250991683</v>
      </c>
      <c r="D13" s="195">
        <v>90.944084488121447</v>
      </c>
      <c r="E13" s="195">
        <v>91.999546891573218</v>
      </c>
      <c r="F13" s="195">
        <v>92.012165680237729</v>
      </c>
      <c r="G13" s="195">
        <v>91.74855876741276</v>
      </c>
      <c r="H13" s="147" t="s">
        <v>504</v>
      </c>
    </row>
    <row r="14" spans="1:8" ht="20.25" customHeight="1" thickTop="1" thickBot="1">
      <c r="A14" s="53" t="s">
        <v>505</v>
      </c>
      <c r="B14" s="194">
        <v>87.73902777418715</v>
      </c>
      <c r="C14" s="194">
        <v>88.589800622800993</v>
      </c>
      <c r="D14" s="194">
        <v>88.529965148495975</v>
      </c>
      <c r="E14" s="194">
        <v>89.006490972936547</v>
      </c>
      <c r="F14" s="194">
        <v>88.819127784084856</v>
      </c>
      <c r="G14" s="194">
        <v>89.662164699402936</v>
      </c>
      <c r="H14" s="146" t="s">
        <v>505</v>
      </c>
    </row>
    <row r="15" spans="1:8" ht="20.25" customHeight="1" thickTop="1" thickBot="1">
      <c r="A15" s="52" t="s">
        <v>506</v>
      </c>
      <c r="B15" s="195">
        <v>85.881776034236808</v>
      </c>
      <c r="C15" s="195">
        <v>82.466656676157655</v>
      </c>
      <c r="D15" s="195">
        <v>82.438853666087837</v>
      </c>
      <c r="E15" s="195">
        <v>81.546492369572931</v>
      </c>
      <c r="F15" s="195">
        <v>81.597105351733418</v>
      </c>
      <c r="G15" s="195">
        <v>82.30458900655573</v>
      </c>
      <c r="H15" s="148" t="s">
        <v>506</v>
      </c>
    </row>
    <row r="16" spans="1:8" ht="20.25" customHeight="1" thickTop="1" thickBot="1">
      <c r="A16" s="53" t="s">
        <v>507</v>
      </c>
      <c r="B16" s="194">
        <v>71.285869280556696</v>
      </c>
      <c r="C16" s="194">
        <v>70.270270270270274</v>
      </c>
      <c r="D16" s="194">
        <v>70.14157725915274</v>
      </c>
      <c r="E16" s="194">
        <v>69.010485974343965</v>
      </c>
      <c r="F16" s="194">
        <v>67.266910420475327</v>
      </c>
      <c r="G16" s="194">
        <v>67.420105301824421</v>
      </c>
      <c r="H16" s="146" t="s">
        <v>507</v>
      </c>
    </row>
    <row r="17" spans="1:8" ht="20.25" customHeight="1" thickTop="1">
      <c r="A17" s="62" t="s">
        <v>601</v>
      </c>
      <c r="B17" s="196">
        <v>43.871230946111339</v>
      </c>
      <c r="C17" s="196">
        <v>35.133806907027655</v>
      </c>
      <c r="D17" s="196">
        <v>35</v>
      </c>
      <c r="E17" s="196">
        <v>32.934229949155323</v>
      </c>
      <c r="F17" s="196">
        <v>30.157919690725411</v>
      </c>
      <c r="G17" s="196">
        <v>27.653611210923462</v>
      </c>
      <c r="H17" s="156" t="s">
        <v>601</v>
      </c>
    </row>
    <row r="18" spans="1:8" ht="20.25" customHeight="1">
      <c r="A18" s="155" t="s">
        <v>474</v>
      </c>
      <c r="B18" s="197">
        <v>89.077032757720289</v>
      </c>
      <c r="C18" s="197">
        <v>88.427779485448852</v>
      </c>
      <c r="D18" s="197">
        <v>88.29521822517323</v>
      </c>
      <c r="E18" s="197">
        <v>88.184549334697536</v>
      </c>
      <c r="F18" s="197">
        <v>87.975901784667798</v>
      </c>
      <c r="G18" s="197">
        <v>87.401189205855943</v>
      </c>
      <c r="H18" s="154" t="s">
        <v>475</v>
      </c>
    </row>
    <row r="19" spans="1:8">
      <c r="A19" s="694"/>
      <c r="B19" s="694"/>
      <c r="C19" s="694"/>
      <c r="D19" s="694"/>
      <c r="E19" s="694"/>
      <c r="F19" s="694"/>
      <c r="G19" s="694"/>
      <c r="H19" s="694"/>
    </row>
    <row r="20" spans="1:8">
      <c r="A20" s="694"/>
      <c r="B20" s="694"/>
      <c r="C20" s="694"/>
      <c r="D20" s="694"/>
      <c r="E20" s="694"/>
      <c r="F20" s="694"/>
      <c r="G20" s="694"/>
      <c r="H20" s="694"/>
    </row>
    <row r="21" spans="1:8">
      <c r="A21" s="694"/>
      <c r="B21" s="694"/>
      <c r="C21" s="694"/>
      <c r="D21" s="694"/>
      <c r="E21" s="694"/>
      <c r="F21" s="694"/>
      <c r="G21" s="694"/>
      <c r="H21" s="694"/>
    </row>
    <row r="22" spans="1:8">
      <c r="A22" s="694"/>
      <c r="B22" s="694"/>
      <c r="C22" s="694"/>
      <c r="D22" s="694"/>
      <c r="E22" s="694"/>
      <c r="F22" s="694"/>
      <c r="G22" s="694"/>
      <c r="H22" s="694"/>
    </row>
    <row r="23" spans="1:8">
      <c r="A23" s="694"/>
      <c r="B23" s="694"/>
      <c r="C23" s="694"/>
      <c r="D23" s="694"/>
      <c r="E23" s="694"/>
      <c r="F23" s="694"/>
      <c r="G23" s="694"/>
      <c r="H23" s="694"/>
    </row>
    <row r="24" spans="1:8">
      <c r="A24" s="694"/>
      <c r="B24" s="694"/>
      <c r="C24" s="694"/>
      <c r="D24" s="694"/>
      <c r="E24" s="694"/>
      <c r="F24" s="694"/>
      <c r="G24" s="694"/>
      <c r="H24" s="694"/>
    </row>
    <row r="25" spans="1:8">
      <c r="A25" s="694"/>
      <c r="B25" s="694"/>
      <c r="C25" s="694"/>
      <c r="D25" s="694"/>
      <c r="E25" s="694"/>
      <c r="F25" s="694"/>
      <c r="G25" s="694"/>
      <c r="H25" s="694"/>
    </row>
    <row r="26" spans="1:8">
      <c r="A26" s="694"/>
      <c r="B26" s="694"/>
      <c r="C26" s="694"/>
      <c r="D26" s="694"/>
      <c r="E26" s="694"/>
      <c r="F26" s="694"/>
      <c r="G26" s="694"/>
      <c r="H26" s="694"/>
    </row>
    <row r="27" spans="1:8">
      <c r="A27" s="694"/>
      <c r="B27" s="694"/>
      <c r="C27" s="694"/>
      <c r="D27" s="694"/>
      <c r="E27" s="694"/>
      <c r="F27" s="694"/>
      <c r="G27" s="694"/>
      <c r="H27" s="694"/>
    </row>
    <row r="28" spans="1:8">
      <c r="A28" s="694"/>
      <c r="B28" s="694"/>
      <c r="C28" s="694"/>
      <c r="D28" s="694"/>
      <c r="E28" s="694"/>
      <c r="F28" s="694"/>
      <c r="G28" s="694"/>
      <c r="H28" s="694"/>
    </row>
    <row r="29" spans="1:8">
      <c r="A29" s="694"/>
      <c r="B29" s="694"/>
      <c r="C29" s="694"/>
      <c r="D29" s="694"/>
      <c r="E29" s="694"/>
      <c r="F29" s="694"/>
      <c r="G29" s="694"/>
      <c r="H29" s="694"/>
    </row>
    <row r="30" spans="1:8">
      <c r="A30" s="694"/>
      <c r="B30" s="694"/>
      <c r="C30" s="694"/>
      <c r="D30" s="694"/>
      <c r="E30" s="694"/>
      <c r="F30" s="694"/>
      <c r="G30" s="694"/>
      <c r="H30" s="694"/>
    </row>
    <row r="31" spans="1:8">
      <c r="A31" s="694"/>
      <c r="B31" s="694"/>
      <c r="C31" s="694"/>
      <c r="D31" s="694"/>
      <c r="E31" s="694"/>
      <c r="F31" s="694"/>
      <c r="G31" s="694"/>
      <c r="H31" s="694"/>
    </row>
    <row r="32" spans="1:8">
      <c r="A32" s="694"/>
      <c r="B32" s="694"/>
      <c r="C32" s="694"/>
      <c r="D32" s="694"/>
      <c r="E32" s="694"/>
      <c r="F32" s="694"/>
      <c r="G32" s="694"/>
      <c r="H32" s="694"/>
    </row>
    <row r="33" spans="1:8">
      <c r="A33" s="694"/>
      <c r="B33" s="694"/>
      <c r="C33" s="694"/>
      <c r="D33" s="694"/>
      <c r="E33" s="694"/>
      <c r="F33" s="694"/>
      <c r="G33" s="694"/>
      <c r="H33" s="694"/>
    </row>
    <row r="34" spans="1:8">
      <c r="A34" s="694"/>
      <c r="B34" s="694"/>
      <c r="C34" s="694"/>
      <c r="D34" s="694"/>
      <c r="E34" s="694"/>
      <c r="F34" s="694"/>
      <c r="G34" s="694"/>
      <c r="H34" s="694"/>
    </row>
    <row r="35" spans="1:8">
      <c r="A35" s="694"/>
      <c r="B35" s="694"/>
      <c r="C35" s="694"/>
      <c r="D35" s="694"/>
      <c r="E35" s="694"/>
      <c r="F35" s="694"/>
      <c r="G35" s="694"/>
      <c r="H35" s="694"/>
    </row>
    <row r="36" spans="1:8">
      <c r="A36" s="694"/>
      <c r="B36" s="694"/>
      <c r="C36" s="694"/>
      <c r="D36" s="694"/>
      <c r="E36" s="694"/>
      <c r="F36" s="694"/>
      <c r="G36" s="694"/>
      <c r="H36" s="694"/>
    </row>
    <row r="37" spans="1:8">
      <c r="A37" s="694"/>
      <c r="B37" s="694"/>
      <c r="C37" s="694"/>
      <c r="D37" s="694"/>
      <c r="E37" s="694"/>
      <c r="F37" s="694"/>
      <c r="G37" s="694"/>
      <c r="H37" s="694"/>
    </row>
    <row r="38" spans="1:8">
      <c r="A38" s="694"/>
      <c r="B38" s="694"/>
      <c r="C38" s="694"/>
      <c r="D38" s="694"/>
      <c r="E38" s="694"/>
      <c r="F38" s="694"/>
      <c r="G38" s="694"/>
      <c r="H38" s="694"/>
    </row>
    <row r="39" spans="1:8">
      <c r="A39" s="694"/>
      <c r="B39" s="694"/>
      <c r="C39" s="694"/>
      <c r="D39" s="694"/>
      <c r="E39" s="694"/>
      <c r="F39" s="694"/>
      <c r="G39" s="694"/>
      <c r="H39" s="694"/>
    </row>
    <row r="40" spans="1:8">
      <c r="A40" s="694"/>
      <c r="B40" s="694"/>
      <c r="C40" s="694"/>
      <c r="D40" s="694"/>
      <c r="E40" s="694"/>
      <c r="F40" s="694"/>
      <c r="G40" s="694"/>
      <c r="H40" s="694"/>
    </row>
    <row r="41" spans="1:8">
      <c r="A41" s="694"/>
      <c r="B41" s="694"/>
      <c r="C41" s="694"/>
      <c r="D41" s="694"/>
      <c r="E41" s="694"/>
      <c r="F41" s="694"/>
      <c r="G41" s="694"/>
      <c r="H41" s="694"/>
    </row>
    <row r="42" spans="1:8">
      <c r="A42" s="694"/>
      <c r="B42" s="694"/>
      <c r="C42" s="694"/>
      <c r="D42" s="694"/>
      <c r="E42" s="694"/>
      <c r="F42" s="694"/>
      <c r="G42" s="694"/>
      <c r="H42" s="694"/>
    </row>
    <row r="43" spans="1:8">
      <c r="A43" s="694"/>
      <c r="B43" s="694"/>
      <c r="C43" s="694"/>
      <c r="D43" s="694"/>
      <c r="E43" s="694"/>
      <c r="F43" s="694"/>
      <c r="G43" s="694"/>
      <c r="H43" s="694"/>
    </row>
    <row r="44" spans="1:8">
      <c r="A44" s="694"/>
      <c r="B44" s="694"/>
      <c r="C44" s="694"/>
      <c r="D44" s="694"/>
      <c r="E44" s="694"/>
      <c r="F44" s="694"/>
      <c r="G44" s="694"/>
      <c r="H44" s="694"/>
    </row>
    <row r="45" spans="1:8">
      <c r="A45" s="694"/>
      <c r="B45" s="694"/>
      <c r="C45" s="694"/>
      <c r="D45" s="694"/>
      <c r="E45" s="694"/>
      <c r="F45" s="694"/>
      <c r="G45" s="694"/>
      <c r="H45" s="694"/>
    </row>
    <row r="46" spans="1:8">
      <c r="A46" s="694"/>
      <c r="B46" s="694"/>
      <c r="C46" s="694"/>
      <c r="D46" s="694"/>
      <c r="E46" s="694"/>
      <c r="F46" s="694"/>
      <c r="G46" s="694"/>
      <c r="H46" s="694"/>
    </row>
  </sheetData>
  <mergeCells count="3">
    <mergeCell ref="A1:H1"/>
    <mergeCell ref="A2:H2"/>
    <mergeCell ref="A3:H3"/>
  </mergeCells>
  <printOptions horizontalCentered="1" verticalCentered="1"/>
  <pageMargins left="0" right="0" top="0.74803149606299213" bottom="0" header="0" footer="0"/>
  <pageSetup paperSize="9" scale="9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rightToLeft="1" view="pageBreakPreview" zoomScaleNormal="100" zoomScaleSheetLayoutView="100" workbookViewId="0">
      <selection activeCell="H11" sqref="H11"/>
    </sheetView>
  </sheetViews>
  <sheetFormatPr defaultColWidth="11.42578125" defaultRowHeight="12.75"/>
  <cols>
    <col min="1" max="1" width="26" style="115" customWidth="1"/>
    <col min="2" max="4" width="13.42578125" style="115" customWidth="1"/>
    <col min="5" max="5" width="26.85546875" style="115" customWidth="1"/>
    <col min="6" max="16384" width="11.42578125" style="115"/>
  </cols>
  <sheetData>
    <row r="1" spans="1:5" ht="21.75">
      <c r="A1" s="1003" t="s">
        <v>1764</v>
      </c>
      <c r="B1" s="1003"/>
      <c r="C1" s="1003"/>
      <c r="D1" s="1003"/>
      <c r="E1" s="1003"/>
    </row>
    <row r="2" spans="1:5" ht="15.75">
      <c r="A2" s="1002" t="s">
        <v>1078</v>
      </c>
      <c r="B2" s="1002"/>
      <c r="C2" s="1002"/>
      <c r="D2" s="1002"/>
      <c r="E2" s="1002"/>
    </row>
    <row r="3" spans="1:5" ht="15.75">
      <c r="A3" s="1002" t="s">
        <v>1797</v>
      </c>
      <c r="B3" s="1002"/>
      <c r="C3" s="1002"/>
      <c r="D3" s="1002"/>
      <c r="E3" s="1002"/>
    </row>
    <row r="4" spans="1:5" ht="15.75">
      <c r="A4" s="693"/>
      <c r="B4" s="693"/>
      <c r="C4" s="693"/>
      <c r="D4" s="693"/>
      <c r="E4" s="693"/>
    </row>
    <row r="5" spans="1:5" ht="17.25" customHeight="1">
      <c r="A5" s="291" t="s">
        <v>81</v>
      </c>
      <c r="B5" s="292"/>
      <c r="C5" s="292"/>
      <c r="D5" s="292"/>
      <c r="E5" s="293" t="s">
        <v>1356</v>
      </c>
    </row>
    <row r="6" spans="1:5" ht="35.25" customHeight="1">
      <c r="A6" s="299" t="s">
        <v>826</v>
      </c>
      <c r="B6" s="299" t="s">
        <v>1241</v>
      </c>
      <c r="C6" s="299" t="s">
        <v>1242</v>
      </c>
      <c r="D6" s="300" t="s">
        <v>510</v>
      </c>
      <c r="E6" s="279" t="s">
        <v>825</v>
      </c>
    </row>
    <row r="7" spans="1:5" ht="24.75" customHeight="1" thickBot="1">
      <c r="A7" s="301">
        <v>2016</v>
      </c>
      <c r="B7" s="841">
        <v>96.4</v>
      </c>
      <c r="C7" s="841">
        <v>59</v>
      </c>
      <c r="D7" s="369">
        <v>88.95</v>
      </c>
      <c r="E7" s="303">
        <v>2016</v>
      </c>
    </row>
    <row r="8" spans="1:5" ht="24.75" customHeight="1" thickTop="1" thickBot="1">
      <c r="A8" s="152">
        <v>2017</v>
      </c>
      <c r="B8" s="842">
        <v>96</v>
      </c>
      <c r="C8" s="842">
        <v>58.2</v>
      </c>
      <c r="D8" s="370">
        <v>88.31</v>
      </c>
      <c r="E8" s="160">
        <v>2017</v>
      </c>
    </row>
    <row r="9" spans="1:5" ht="24.75" customHeight="1" thickTop="1" thickBot="1">
      <c r="A9" s="151">
        <v>2018</v>
      </c>
      <c r="B9" s="843">
        <v>96</v>
      </c>
      <c r="C9" s="843">
        <v>58.2</v>
      </c>
      <c r="D9" s="371">
        <v>88.2</v>
      </c>
      <c r="E9" s="159">
        <v>2018</v>
      </c>
    </row>
    <row r="10" spans="1:5" ht="24.75" customHeight="1" thickTop="1" thickBot="1">
      <c r="A10" s="152">
        <v>2019</v>
      </c>
      <c r="B10" s="842">
        <v>95.9</v>
      </c>
      <c r="C10" s="842">
        <v>57.9</v>
      </c>
      <c r="D10" s="370">
        <v>88.09</v>
      </c>
      <c r="E10" s="160">
        <v>2019</v>
      </c>
    </row>
    <row r="11" spans="1:5" ht="24.75" customHeight="1" thickTop="1" thickBot="1">
      <c r="A11" s="151">
        <v>2020</v>
      </c>
      <c r="B11" s="843">
        <v>95.68334599063968</v>
      </c>
      <c r="C11" s="843">
        <v>58.081976212985154</v>
      </c>
      <c r="D11" s="371">
        <v>87.85357833240613</v>
      </c>
      <c r="E11" s="159">
        <v>2020</v>
      </c>
    </row>
    <row r="12" spans="1:5" ht="24.75" customHeight="1" thickTop="1">
      <c r="A12" s="152">
        <v>2021</v>
      </c>
      <c r="B12" s="842">
        <v>95.352857173068799</v>
      </c>
      <c r="C12" s="842">
        <v>59.331710410414459</v>
      </c>
      <c r="D12" s="370">
        <v>87.282432720132419</v>
      </c>
      <c r="E12" s="160">
        <v>2021</v>
      </c>
    </row>
    <row r="13" spans="1:5">
      <c r="A13" s="1017" t="s">
        <v>1765</v>
      </c>
      <c r="B13" s="1017"/>
      <c r="C13" s="1018" t="s">
        <v>1766</v>
      </c>
      <c r="D13" s="1018"/>
      <c r="E13" s="1018"/>
    </row>
    <row r="14" spans="1:5">
      <c r="A14" s="694"/>
      <c r="B14" s="694"/>
      <c r="C14" s="694"/>
      <c r="D14" s="694"/>
      <c r="E14" s="694"/>
    </row>
    <row r="15" spans="1:5">
      <c r="A15" s="694"/>
      <c r="B15" s="694"/>
      <c r="C15" s="694"/>
      <c r="D15" s="694"/>
      <c r="E15" s="694"/>
    </row>
    <row r="16" spans="1:5">
      <c r="A16" s="694"/>
      <c r="B16" s="694"/>
      <c r="C16" s="694"/>
      <c r="D16" s="694"/>
      <c r="E16" s="694"/>
    </row>
    <row r="17" spans="1:5">
      <c r="A17" s="694"/>
      <c r="B17" s="694"/>
      <c r="C17" s="694"/>
      <c r="D17" s="694"/>
      <c r="E17" s="694"/>
    </row>
    <row r="18" spans="1:5">
      <c r="A18" s="694"/>
      <c r="B18" s="694"/>
      <c r="C18" s="694"/>
      <c r="D18" s="694"/>
      <c r="E18" s="694"/>
    </row>
    <row r="19" spans="1:5">
      <c r="A19" s="694"/>
      <c r="B19" s="694"/>
      <c r="C19" s="694"/>
      <c r="D19" s="694"/>
      <c r="E19" s="694"/>
    </row>
    <row r="20" spans="1:5">
      <c r="A20" s="694"/>
      <c r="B20" s="694"/>
      <c r="C20" s="694"/>
      <c r="D20" s="694"/>
      <c r="E20" s="694"/>
    </row>
    <row r="21" spans="1:5">
      <c r="A21" s="694"/>
      <c r="B21" s="694"/>
      <c r="C21" s="694"/>
      <c r="D21" s="694"/>
      <c r="E21" s="694"/>
    </row>
    <row r="22" spans="1:5">
      <c r="A22" s="694"/>
      <c r="B22" s="694"/>
      <c r="C22" s="694"/>
      <c r="D22" s="694"/>
      <c r="E22" s="694"/>
    </row>
    <row r="23" spans="1:5">
      <c r="A23" s="694"/>
      <c r="B23" s="694"/>
      <c r="C23" s="694"/>
      <c r="D23" s="694"/>
      <c r="E23" s="694"/>
    </row>
    <row r="24" spans="1:5">
      <c r="A24" s="694"/>
      <c r="B24" s="694"/>
      <c r="C24" s="694"/>
      <c r="D24" s="694"/>
      <c r="E24" s="694"/>
    </row>
    <row r="25" spans="1:5">
      <c r="A25" s="694"/>
      <c r="B25" s="694"/>
      <c r="C25" s="694"/>
      <c r="D25" s="694"/>
      <c r="E25" s="694"/>
    </row>
    <row r="26" spans="1:5">
      <c r="A26" s="694"/>
      <c r="B26" s="694"/>
      <c r="C26" s="694"/>
      <c r="D26" s="694"/>
      <c r="E26" s="694"/>
    </row>
    <row r="27" spans="1:5">
      <c r="A27" s="694"/>
      <c r="B27" s="694"/>
      <c r="C27" s="694"/>
      <c r="D27" s="694"/>
      <c r="E27" s="694"/>
    </row>
    <row r="28" spans="1:5">
      <c r="A28" s="694"/>
      <c r="B28" s="694"/>
      <c r="C28" s="694"/>
      <c r="D28" s="694"/>
      <c r="E28" s="694"/>
    </row>
    <row r="29" spans="1:5">
      <c r="A29" s="694"/>
      <c r="B29" s="694"/>
      <c r="C29" s="694"/>
      <c r="D29" s="694"/>
      <c r="E29" s="694"/>
    </row>
    <row r="30" spans="1:5">
      <c r="A30" s="694"/>
      <c r="B30" s="694"/>
      <c r="C30" s="694"/>
      <c r="D30" s="694"/>
      <c r="E30" s="694"/>
    </row>
    <row r="31" spans="1:5">
      <c r="A31" s="694"/>
      <c r="B31" s="694"/>
      <c r="C31" s="694"/>
      <c r="D31" s="694"/>
      <c r="E31" s="694"/>
    </row>
    <row r="32" spans="1:5">
      <c r="A32" s="694"/>
      <c r="B32" s="694"/>
      <c r="C32" s="694"/>
      <c r="D32" s="694"/>
      <c r="E32" s="694"/>
    </row>
    <row r="33" spans="1:5">
      <c r="A33" s="694"/>
      <c r="B33" s="694"/>
      <c r="C33" s="694"/>
      <c r="D33" s="694"/>
      <c r="E33" s="694"/>
    </row>
    <row r="34" spans="1:5">
      <c r="A34" s="694"/>
      <c r="B34" s="694"/>
      <c r="C34" s="694"/>
      <c r="D34" s="694"/>
      <c r="E34" s="694"/>
    </row>
    <row r="35" spans="1:5">
      <c r="A35" s="694"/>
      <c r="B35" s="694"/>
      <c r="C35" s="694"/>
      <c r="D35" s="694"/>
      <c r="E35" s="694"/>
    </row>
    <row r="36" spans="1:5">
      <c r="A36" s="694"/>
      <c r="B36" s="694"/>
      <c r="C36" s="694"/>
      <c r="D36" s="694"/>
      <c r="E36" s="694"/>
    </row>
    <row r="37" spans="1:5">
      <c r="A37" s="694"/>
      <c r="B37" s="694"/>
      <c r="C37" s="694"/>
      <c r="D37" s="694"/>
      <c r="E37" s="694"/>
    </row>
    <row r="38" spans="1:5">
      <c r="A38" s="694"/>
      <c r="B38" s="694"/>
      <c r="C38" s="694"/>
      <c r="D38" s="694"/>
      <c r="E38" s="694"/>
    </row>
    <row r="39" spans="1:5">
      <c r="A39" s="694"/>
      <c r="B39" s="694"/>
      <c r="C39" s="694"/>
      <c r="D39" s="694"/>
      <c r="E39" s="694"/>
    </row>
    <row r="40" spans="1:5">
      <c r="A40" s="694"/>
      <c r="B40" s="694"/>
      <c r="C40" s="694"/>
      <c r="D40" s="694"/>
      <c r="E40" s="694"/>
    </row>
    <row r="41" spans="1:5">
      <c r="A41" s="694"/>
      <c r="B41" s="694"/>
      <c r="C41" s="694"/>
      <c r="D41" s="694"/>
      <c r="E41" s="694"/>
    </row>
    <row r="42" spans="1:5">
      <c r="A42" s="694"/>
      <c r="B42" s="694"/>
      <c r="C42" s="694"/>
      <c r="D42" s="694"/>
      <c r="E42" s="694"/>
    </row>
    <row r="43" spans="1:5">
      <c r="A43" s="694"/>
      <c r="B43" s="694"/>
      <c r="C43" s="694"/>
      <c r="D43" s="694"/>
      <c r="E43" s="694"/>
    </row>
    <row r="44" spans="1:5">
      <c r="A44" s="694"/>
      <c r="B44" s="694"/>
      <c r="C44" s="694"/>
      <c r="D44" s="694"/>
      <c r="E44" s="694"/>
    </row>
    <row r="45" spans="1:5">
      <c r="A45" s="694"/>
      <c r="B45" s="694"/>
      <c r="C45" s="694"/>
      <c r="D45" s="694"/>
      <c r="E45" s="694"/>
    </row>
    <row r="46" spans="1:5">
      <c r="A46" s="694"/>
      <c r="B46" s="694"/>
      <c r="C46" s="694"/>
      <c r="D46" s="694"/>
      <c r="E46" s="694"/>
    </row>
    <row r="47" spans="1:5">
      <c r="A47" s="694"/>
      <c r="B47" s="694"/>
      <c r="C47" s="694"/>
      <c r="D47" s="694"/>
      <c r="E47" s="694"/>
    </row>
    <row r="48" spans="1:5">
      <c r="A48" s="694"/>
      <c r="B48" s="694"/>
      <c r="C48" s="694"/>
      <c r="D48" s="694"/>
      <c r="E48" s="694"/>
    </row>
    <row r="49" spans="1:5">
      <c r="A49" s="694"/>
      <c r="B49" s="694"/>
      <c r="C49" s="694"/>
      <c r="D49" s="694"/>
      <c r="E49" s="694"/>
    </row>
    <row r="50" spans="1:5">
      <c r="A50" s="694"/>
      <c r="B50" s="694"/>
      <c r="C50" s="694"/>
      <c r="D50" s="694"/>
      <c r="E50" s="694"/>
    </row>
    <row r="51" spans="1:5">
      <c r="A51" s="694"/>
      <c r="B51" s="694"/>
      <c r="C51" s="694"/>
      <c r="D51" s="694"/>
      <c r="E51" s="694"/>
    </row>
  </sheetData>
  <mergeCells count="5">
    <mergeCell ref="A1:E1"/>
    <mergeCell ref="A2:E2"/>
    <mergeCell ref="A3:E3"/>
    <mergeCell ref="A13:B13"/>
    <mergeCell ref="C13:E13"/>
  </mergeCells>
  <printOptions horizontalCentered="1" verticalCentered="1"/>
  <pageMargins left="0" right="0" top="0.74803149606299213" bottom="0" header="0" footer="0"/>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rightToLeft="1" view="pageBreakPreview" zoomScale="90" zoomScaleNormal="100" zoomScaleSheetLayoutView="90" workbookViewId="0">
      <selection activeCell="M24" sqref="M24"/>
    </sheetView>
  </sheetViews>
  <sheetFormatPr defaultColWidth="11.42578125" defaultRowHeight="12.75"/>
  <cols>
    <col min="1" max="1" width="20.7109375" style="115" customWidth="1"/>
    <col min="2" max="2" width="10.28515625" style="115" bestFit="1" customWidth="1"/>
    <col min="3" max="4" width="9.42578125" style="115" bestFit="1" customWidth="1"/>
    <col min="5" max="5" width="12" style="115" bestFit="1" customWidth="1"/>
    <col min="6" max="6" width="10.42578125" style="115" bestFit="1" customWidth="1"/>
    <col min="7" max="8" width="12" style="115" bestFit="1" customWidth="1"/>
    <col min="9" max="9" width="10.42578125" style="115" bestFit="1" customWidth="1"/>
    <col min="10" max="10" width="12" style="115" bestFit="1" customWidth="1"/>
    <col min="11" max="11" width="20.7109375" style="115" customWidth="1"/>
    <col min="12" max="16384" width="11.42578125" style="115"/>
  </cols>
  <sheetData>
    <row r="1" spans="1:11" ht="21.75">
      <c r="A1" s="1003" t="s">
        <v>1705</v>
      </c>
      <c r="B1" s="1003"/>
      <c r="C1" s="1003"/>
      <c r="D1" s="1003"/>
      <c r="E1" s="1003"/>
      <c r="F1" s="1003"/>
      <c r="G1" s="1003"/>
      <c r="H1" s="1003"/>
      <c r="I1" s="1003"/>
      <c r="J1" s="1003"/>
      <c r="K1" s="1003"/>
    </row>
    <row r="2" spans="1:11" ht="15.75">
      <c r="A2" s="1002" t="s">
        <v>1079</v>
      </c>
      <c r="B2" s="1002"/>
      <c r="C2" s="1002"/>
      <c r="D2" s="1002"/>
      <c r="E2" s="1002"/>
      <c r="F2" s="1002"/>
      <c r="G2" s="1002"/>
      <c r="H2" s="1002"/>
      <c r="I2" s="1002"/>
      <c r="J2" s="1002"/>
      <c r="K2" s="1002"/>
    </row>
    <row r="3" spans="1:11" ht="15.75">
      <c r="A3" s="1002" t="s">
        <v>1797</v>
      </c>
      <c r="B3" s="1002"/>
      <c r="C3" s="1002"/>
      <c r="D3" s="1002"/>
      <c r="E3" s="1002"/>
      <c r="F3" s="1002"/>
      <c r="G3" s="1002"/>
      <c r="H3" s="1002"/>
      <c r="I3" s="1002"/>
      <c r="J3" s="1002"/>
      <c r="K3" s="1002"/>
    </row>
    <row r="4" spans="1:11" ht="15.75">
      <c r="A4" s="693"/>
      <c r="B4" s="693"/>
      <c r="C4" s="693"/>
      <c r="D4" s="693"/>
      <c r="E4" s="693"/>
      <c r="F4" s="693"/>
      <c r="G4" s="693"/>
      <c r="H4" s="693"/>
      <c r="I4" s="693"/>
      <c r="J4" s="693"/>
      <c r="K4" s="693"/>
    </row>
    <row r="5" spans="1:11" ht="15.75">
      <c r="A5" s="291" t="s">
        <v>80</v>
      </c>
      <c r="B5" s="292"/>
      <c r="C5" s="292"/>
      <c r="D5" s="292"/>
      <c r="E5" s="292"/>
      <c r="F5" s="292"/>
      <c r="G5" s="292"/>
      <c r="H5" s="292"/>
      <c r="I5" s="292"/>
      <c r="J5" s="292"/>
      <c r="K5" s="293" t="s">
        <v>1355</v>
      </c>
    </row>
    <row r="6" spans="1:11" ht="29.25" customHeight="1" thickBot="1">
      <c r="A6" s="1004" t="s">
        <v>876</v>
      </c>
      <c r="B6" s="1006" t="s">
        <v>1315</v>
      </c>
      <c r="C6" s="1007"/>
      <c r="D6" s="1008"/>
      <c r="E6" s="1006" t="s">
        <v>1316</v>
      </c>
      <c r="F6" s="1007"/>
      <c r="G6" s="1008"/>
      <c r="H6" s="1009" t="s">
        <v>1317</v>
      </c>
      <c r="I6" s="1010"/>
      <c r="J6" s="1011"/>
      <c r="K6" s="1019" t="s">
        <v>1742</v>
      </c>
    </row>
    <row r="7" spans="1:11" ht="41.25" customHeight="1">
      <c r="A7" s="1005"/>
      <c r="B7" s="279" t="s">
        <v>1283</v>
      </c>
      <c r="C7" s="279" t="s">
        <v>1282</v>
      </c>
      <c r="D7" s="279" t="s">
        <v>822</v>
      </c>
      <c r="E7" s="279" t="s">
        <v>1283</v>
      </c>
      <c r="F7" s="279" t="s">
        <v>1282</v>
      </c>
      <c r="G7" s="279" t="s">
        <v>822</v>
      </c>
      <c r="H7" s="279" t="s">
        <v>1283</v>
      </c>
      <c r="I7" s="279" t="s">
        <v>1282</v>
      </c>
      <c r="J7" s="279" t="s">
        <v>822</v>
      </c>
      <c r="K7" s="1020"/>
    </row>
    <row r="8" spans="1:11" ht="21" customHeight="1" thickBot="1">
      <c r="A8" s="301">
        <v>2016</v>
      </c>
      <c r="B8" s="304">
        <v>99.828049435787207</v>
      </c>
      <c r="C8" s="304">
        <v>99.312339682366428</v>
      </c>
      <c r="D8" s="372">
        <v>99.642369400968747</v>
      </c>
      <c r="E8" s="304">
        <v>99.945384685702848</v>
      </c>
      <c r="F8" s="304">
        <v>99.303717319396384</v>
      </c>
      <c r="G8" s="372">
        <v>99.867832254458236</v>
      </c>
      <c r="H8" s="372">
        <v>99.941097339731471</v>
      </c>
      <c r="I8" s="372">
        <v>99.304875768541237</v>
      </c>
      <c r="J8" s="372">
        <v>99.856667375383083</v>
      </c>
      <c r="K8" s="305">
        <v>2016</v>
      </c>
    </row>
    <row r="9" spans="1:11" ht="21" customHeight="1" thickTop="1" thickBot="1">
      <c r="A9" s="152">
        <v>2017</v>
      </c>
      <c r="B9" s="200">
        <v>99.832763434919585</v>
      </c>
      <c r="C9" s="200">
        <v>99.361844751307146</v>
      </c>
      <c r="D9" s="373">
        <v>99.664320104348491</v>
      </c>
      <c r="E9" s="200">
        <v>99.945981269224092</v>
      </c>
      <c r="F9" s="200">
        <v>99.391979624450656</v>
      </c>
      <c r="G9" s="373">
        <v>99.87780752072689</v>
      </c>
      <c r="H9" s="373">
        <v>99.941719963582003</v>
      </c>
      <c r="I9" s="373">
        <v>99.387930817088943</v>
      </c>
      <c r="J9" s="373">
        <v>99.86698578410568</v>
      </c>
      <c r="K9" s="164">
        <v>2017</v>
      </c>
    </row>
    <row r="10" spans="1:11" ht="21" customHeight="1" thickTop="1" thickBot="1">
      <c r="A10" s="151">
        <v>2018</v>
      </c>
      <c r="B10" s="201">
        <v>99.85526082589945</v>
      </c>
      <c r="C10" s="201">
        <v>99.673185661669351</v>
      </c>
      <c r="D10" s="374">
        <v>99.789200278556777</v>
      </c>
      <c r="E10" s="201">
        <v>99.952552960534618</v>
      </c>
      <c r="F10" s="201">
        <v>99.543044777567943</v>
      </c>
      <c r="G10" s="374">
        <v>99.901672373554533</v>
      </c>
      <c r="H10" s="374">
        <v>99.948914897189155</v>
      </c>
      <c r="I10" s="374">
        <v>99.560597950623247</v>
      </c>
      <c r="J10" s="374">
        <v>99.895971805068058</v>
      </c>
      <c r="K10" s="163">
        <v>2018</v>
      </c>
    </row>
    <row r="11" spans="1:11" ht="21" customHeight="1" thickTop="1" thickBot="1">
      <c r="A11" s="152">
        <v>2019</v>
      </c>
      <c r="B11" s="200">
        <v>99.824381677154989</v>
      </c>
      <c r="C11" s="200">
        <v>99.581664215810562</v>
      </c>
      <c r="D11" s="373">
        <v>99.735552833760153</v>
      </c>
      <c r="E11" s="200">
        <v>99.95294996861432</v>
      </c>
      <c r="F11" s="200">
        <v>99.558710200770633</v>
      </c>
      <c r="G11" s="373">
        <v>99.90440171657356</v>
      </c>
      <c r="H11" s="373">
        <v>99.948133348831192</v>
      </c>
      <c r="I11" s="373">
        <v>99.561875856667314</v>
      </c>
      <c r="J11" s="373">
        <v>99.895777051045073</v>
      </c>
      <c r="K11" s="164">
        <v>2019</v>
      </c>
    </row>
    <row r="12" spans="1:11" ht="21" customHeight="1" thickTop="1" thickBot="1">
      <c r="A12" s="151">
        <v>2020</v>
      </c>
      <c r="B12" s="201">
        <v>99.749369864574291</v>
      </c>
      <c r="C12" s="201">
        <v>99.211006459884615</v>
      </c>
      <c r="D12" s="374">
        <v>99.552269793556661</v>
      </c>
      <c r="E12" s="201">
        <v>99.932761618430106</v>
      </c>
      <c r="F12" s="201">
        <v>99.496263296878013</v>
      </c>
      <c r="G12" s="374">
        <v>99.877879154793121</v>
      </c>
      <c r="H12" s="374">
        <v>99.925751372701427</v>
      </c>
      <c r="I12" s="374">
        <v>99.456999446818187</v>
      </c>
      <c r="J12" s="374">
        <v>99.860958001247809</v>
      </c>
      <c r="K12" s="163">
        <v>2020</v>
      </c>
    </row>
    <row r="13" spans="1:11" ht="21" customHeight="1" thickTop="1">
      <c r="A13" s="152">
        <v>2021</v>
      </c>
      <c r="B13" s="859">
        <v>99.813862286509988</v>
      </c>
      <c r="C13" s="200">
        <v>99.349264625057714</v>
      </c>
      <c r="D13" s="373">
        <v>99.631467656324162</v>
      </c>
      <c r="E13" s="200">
        <v>99.926169684445341</v>
      </c>
      <c r="F13" s="200">
        <v>99.579511717935404</v>
      </c>
      <c r="G13" s="373">
        <v>99.878252793949002</v>
      </c>
      <c r="H13" s="373">
        <v>99.921560119648518</v>
      </c>
      <c r="I13" s="373">
        <v>99.545642697297794</v>
      </c>
      <c r="J13" s="373">
        <v>99.864124862827879</v>
      </c>
      <c r="K13" s="164">
        <v>2021</v>
      </c>
    </row>
    <row r="14" spans="1:11">
      <c r="A14" s="694"/>
      <c r="B14" s="694"/>
      <c r="C14" s="694"/>
      <c r="D14" s="694"/>
      <c r="E14" s="694"/>
      <c r="F14" s="694"/>
      <c r="G14" s="694"/>
      <c r="H14" s="694"/>
      <c r="I14" s="694"/>
      <c r="J14" s="694"/>
      <c r="K14" s="694"/>
    </row>
    <row r="15" spans="1:11">
      <c r="A15" s="694"/>
      <c r="B15" s="694"/>
      <c r="C15" s="694"/>
      <c r="D15" s="694"/>
      <c r="E15" s="694"/>
      <c r="F15" s="694"/>
      <c r="G15" s="694"/>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4"/>
      <c r="E22" s="694"/>
      <c r="F22" s="694"/>
      <c r="G22" s="694"/>
      <c r="H22" s="694"/>
      <c r="I22" s="694"/>
      <c r="J22" s="694"/>
      <c r="K22" s="694"/>
    </row>
    <row r="23" spans="1:11">
      <c r="A23" s="694"/>
      <c r="B23" s="694"/>
      <c r="C23" s="694"/>
      <c r="D23" s="694"/>
      <c r="E23" s="694"/>
      <c r="F23" s="694"/>
      <c r="G23" s="694"/>
      <c r="H23" s="694"/>
      <c r="I23" s="694"/>
      <c r="J23" s="694"/>
      <c r="K23" s="694"/>
    </row>
    <row r="24" spans="1:11">
      <c r="A24" s="694"/>
      <c r="B24" s="694"/>
      <c r="C24" s="694"/>
      <c r="D24" s="694"/>
      <c r="E24" s="694"/>
      <c r="F24" s="694"/>
      <c r="G24" s="694"/>
      <c r="H24" s="694"/>
      <c r="I24" s="694"/>
      <c r="J24" s="694"/>
      <c r="K24" s="694"/>
    </row>
    <row r="25" spans="1:11">
      <c r="A25" s="694"/>
      <c r="B25" s="694"/>
      <c r="C25" s="694"/>
      <c r="D25" s="694"/>
      <c r="E25" s="694"/>
      <c r="F25" s="694"/>
      <c r="G25" s="694"/>
      <c r="H25" s="694"/>
      <c r="I25" s="694"/>
      <c r="J25" s="694"/>
      <c r="K25" s="694"/>
    </row>
    <row r="26" spans="1:11">
      <c r="A26" s="694"/>
      <c r="B26" s="694"/>
      <c r="C26" s="694"/>
      <c r="D26" s="694"/>
      <c r="E26" s="694"/>
      <c r="F26" s="694"/>
      <c r="G26" s="694"/>
      <c r="H26" s="694"/>
      <c r="I26" s="694"/>
      <c r="J26" s="694"/>
      <c r="K26" s="694"/>
    </row>
    <row r="27" spans="1:11">
      <c r="A27" s="694"/>
      <c r="B27" s="694"/>
      <c r="C27" s="694"/>
      <c r="D27" s="694"/>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row r="33" spans="1:11">
      <c r="A33" s="694"/>
      <c r="B33" s="694"/>
      <c r="C33" s="694"/>
      <c r="D33" s="694"/>
      <c r="E33" s="694"/>
      <c r="F33" s="694"/>
      <c r="G33" s="694"/>
      <c r="H33" s="694"/>
      <c r="I33" s="694"/>
      <c r="J33" s="694"/>
      <c r="K33" s="694"/>
    </row>
    <row r="34" spans="1:11">
      <c r="A34" s="694"/>
      <c r="B34" s="694"/>
      <c r="C34" s="694"/>
      <c r="D34" s="694"/>
      <c r="E34" s="694"/>
      <c r="F34" s="694"/>
      <c r="G34" s="694"/>
      <c r="H34" s="694"/>
      <c r="I34" s="694"/>
      <c r="J34" s="694"/>
      <c r="K34" s="694"/>
    </row>
    <row r="47" spans="1:11">
      <c r="B47" s="145"/>
      <c r="C47" s="145"/>
    </row>
    <row r="48" spans="1:11">
      <c r="B48" s="145"/>
      <c r="C48" s="145"/>
    </row>
    <row r="49" spans="2:3">
      <c r="B49" s="145"/>
      <c r="C49" s="145"/>
    </row>
    <row r="50" spans="2:3">
      <c r="B50" s="145"/>
      <c r="C50" s="145"/>
    </row>
    <row r="51" spans="2:3">
      <c r="B51" s="145"/>
      <c r="C51" s="145"/>
    </row>
    <row r="52" spans="2:3">
      <c r="B52" s="145"/>
      <c r="C52" s="145"/>
    </row>
    <row r="53" spans="2:3">
      <c r="B53" s="145"/>
      <c r="C53" s="145"/>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rightToLeft="1" view="pageBreakPreview" topLeftCell="A7" zoomScaleNormal="100" zoomScaleSheetLayoutView="100" workbookViewId="0">
      <selection activeCell="G11" sqref="G11"/>
    </sheetView>
  </sheetViews>
  <sheetFormatPr defaultColWidth="11.42578125" defaultRowHeight="12.75"/>
  <cols>
    <col min="1" max="1" width="26.85546875" style="115" customWidth="1"/>
    <col min="2" max="4" width="12.42578125" style="115" customWidth="1"/>
    <col min="5" max="5" width="28.42578125" style="115" customWidth="1"/>
    <col min="6" max="16384" width="11.42578125" style="115"/>
  </cols>
  <sheetData>
    <row r="1" spans="1:5" ht="21.75">
      <c r="A1" s="1003" t="s">
        <v>1062</v>
      </c>
      <c r="B1" s="1003"/>
      <c r="C1" s="1003"/>
      <c r="D1" s="1003"/>
      <c r="E1" s="1003"/>
    </row>
    <row r="2" spans="1:5" ht="15.75">
      <c r="A2" s="1002" t="s">
        <v>1080</v>
      </c>
      <c r="B2" s="1002"/>
      <c r="C2" s="1002"/>
      <c r="D2" s="1002"/>
      <c r="E2" s="1002"/>
    </row>
    <row r="3" spans="1:5" ht="15.75">
      <c r="A3" s="1002" t="s">
        <v>1797</v>
      </c>
      <c r="B3" s="1002"/>
      <c r="C3" s="1002"/>
      <c r="D3" s="1002"/>
      <c r="E3" s="1002"/>
    </row>
    <row r="4" spans="1:5" ht="15.75">
      <c r="A4" s="693"/>
      <c r="B4" s="693"/>
      <c r="C4" s="693"/>
      <c r="D4" s="693"/>
      <c r="E4" s="693"/>
    </row>
    <row r="5" spans="1:5" ht="17.25" customHeight="1">
      <c r="A5" s="291" t="s">
        <v>79</v>
      </c>
      <c r="B5" s="292"/>
      <c r="C5" s="292"/>
      <c r="D5" s="292"/>
      <c r="E5" s="293" t="s">
        <v>1354</v>
      </c>
    </row>
    <row r="6" spans="1:5" ht="35.25" customHeight="1">
      <c r="A6" s="299" t="s">
        <v>826</v>
      </c>
      <c r="B6" s="299" t="s">
        <v>1241</v>
      </c>
      <c r="C6" s="299" t="s">
        <v>1242</v>
      </c>
      <c r="D6" s="300" t="s">
        <v>510</v>
      </c>
      <c r="E6" s="279" t="s">
        <v>825</v>
      </c>
    </row>
    <row r="7" spans="1:5" ht="24.75" customHeight="1" thickBot="1">
      <c r="A7" s="301">
        <v>2016</v>
      </c>
      <c r="B7" s="302">
        <v>13.014719749970812</v>
      </c>
      <c r="C7" s="302">
        <v>128.74684801429515</v>
      </c>
      <c r="D7" s="369">
        <v>28.288117450045387</v>
      </c>
      <c r="E7" s="303">
        <v>2016</v>
      </c>
    </row>
    <row r="8" spans="1:5" ht="24.75" customHeight="1" thickTop="1" thickBot="1">
      <c r="A8" s="152">
        <v>2017</v>
      </c>
      <c r="B8" s="198">
        <v>13.299420852351934</v>
      </c>
      <c r="C8" s="198">
        <v>131.37768047440227</v>
      </c>
      <c r="D8" s="370">
        <v>29.157715436812715</v>
      </c>
      <c r="E8" s="160">
        <v>2017</v>
      </c>
    </row>
    <row r="9" spans="1:5" ht="24.75" customHeight="1" thickTop="1" thickBot="1">
      <c r="A9" s="151">
        <v>2018</v>
      </c>
      <c r="B9" s="199">
        <v>13.614756276871375</v>
      </c>
      <c r="C9" s="199">
        <v>129.70480028954239</v>
      </c>
      <c r="D9" s="371">
        <v>29.389323547078209</v>
      </c>
      <c r="E9" s="159">
        <v>2018</v>
      </c>
    </row>
    <row r="10" spans="1:5" ht="24.75" customHeight="1" thickTop="1" thickBot="1">
      <c r="A10" s="152">
        <v>2019</v>
      </c>
      <c r="B10" s="198">
        <v>13.6</v>
      </c>
      <c r="C10" s="198">
        <v>129</v>
      </c>
      <c r="D10" s="370">
        <v>29.2</v>
      </c>
      <c r="E10" s="160">
        <v>2019</v>
      </c>
    </row>
    <row r="11" spans="1:5" ht="24.75" customHeight="1" thickTop="1" thickBot="1">
      <c r="A11" s="151">
        <v>2020</v>
      </c>
      <c r="B11" s="199">
        <v>14.177153543566593</v>
      </c>
      <c r="C11" s="199">
        <v>129.05967740284379</v>
      </c>
      <c r="D11" s="371">
        <v>29.992587254775771</v>
      </c>
      <c r="E11" s="159">
        <v>2020</v>
      </c>
    </row>
    <row r="12" spans="1:5" ht="24.75" customHeight="1" thickTop="1">
      <c r="A12" s="152">
        <v>2021</v>
      </c>
      <c r="B12" s="198">
        <v>14.254989073997985</v>
      </c>
      <c r="C12" s="198">
        <v>117.04453533361705</v>
      </c>
      <c r="D12" s="370">
        <v>29.909799635557082</v>
      </c>
      <c r="E12" s="160">
        <v>2021</v>
      </c>
    </row>
    <row r="13" spans="1:5">
      <c r="A13" s="694"/>
      <c r="B13" s="694"/>
      <c r="C13" s="694"/>
      <c r="D13" s="694"/>
      <c r="E13" s="694"/>
    </row>
    <row r="14" spans="1:5">
      <c r="A14" s="694"/>
      <c r="B14" s="694"/>
      <c r="C14" s="694"/>
      <c r="D14" s="694"/>
      <c r="E14" s="694"/>
    </row>
    <row r="15" spans="1:5">
      <c r="A15" s="694"/>
      <c r="B15" s="694"/>
      <c r="C15" s="694"/>
      <c r="D15" s="694"/>
      <c r="E15" s="694"/>
    </row>
    <row r="16" spans="1:5">
      <c r="A16" s="694"/>
      <c r="B16" s="697"/>
      <c r="C16" s="694"/>
      <c r="D16" s="694"/>
      <c r="E16" s="694"/>
    </row>
    <row r="17" spans="1:5">
      <c r="A17" s="694"/>
      <c r="B17" s="697"/>
      <c r="C17" s="694"/>
      <c r="D17" s="694"/>
      <c r="E17" s="694"/>
    </row>
    <row r="18" spans="1:5">
      <c r="A18" s="694"/>
      <c r="B18" s="697"/>
      <c r="C18" s="694"/>
      <c r="D18" s="694"/>
      <c r="E18" s="694"/>
    </row>
    <row r="19" spans="1:5">
      <c r="A19" s="694"/>
      <c r="B19" s="697"/>
      <c r="C19" s="694"/>
      <c r="D19" s="694"/>
      <c r="E19" s="694"/>
    </row>
    <row r="20" spans="1:5">
      <c r="A20" s="694"/>
      <c r="B20" s="697"/>
      <c r="C20" s="694"/>
      <c r="D20" s="694"/>
      <c r="E20" s="694"/>
    </row>
    <row r="21" spans="1:5">
      <c r="A21" s="694"/>
      <c r="B21" s="694"/>
      <c r="C21" s="694"/>
      <c r="D21" s="694"/>
      <c r="E21" s="694"/>
    </row>
    <row r="22" spans="1:5">
      <c r="A22" s="694"/>
      <c r="B22" s="694"/>
      <c r="C22" s="694"/>
      <c r="D22" s="694"/>
      <c r="E22" s="694"/>
    </row>
    <row r="23" spans="1:5">
      <c r="A23" s="694"/>
      <c r="B23" s="694"/>
      <c r="C23" s="694"/>
      <c r="D23" s="694"/>
      <c r="E23" s="694"/>
    </row>
    <row r="24" spans="1:5">
      <c r="A24" s="694"/>
      <c r="B24" s="694"/>
      <c r="C24" s="694"/>
      <c r="D24" s="694"/>
      <c r="E24" s="694"/>
    </row>
    <row r="25" spans="1:5">
      <c r="A25" s="694"/>
      <c r="B25" s="694"/>
      <c r="C25" s="694"/>
      <c r="D25" s="694"/>
      <c r="E25" s="694"/>
    </row>
    <row r="26" spans="1:5">
      <c r="A26" s="694"/>
      <c r="B26" s="694"/>
      <c r="C26" s="694"/>
      <c r="D26" s="694"/>
      <c r="E26" s="694"/>
    </row>
    <row r="27" spans="1:5">
      <c r="A27" s="694"/>
      <c r="B27" s="694"/>
      <c r="C27" s="694"/>
      <c r="D27" s="694"/>
      <c r="E27" s="694"/>
    </row>
    <row r="28" spans="1:5">
      <c r="A28" s="694"/>
      <c r="B28" s="694"/>
      <c r="C28" s="694"/>
      <c r="D28" s="694"/>
      <c r="E28" s="694"/>
    </row>
    <row r="29" spans="1:5">
      <c r="A29" s="694"/>
      <c r="B29" s="694"/>
      <c r="C29" s="694"/>
      <c r="D29" s="694"/>
      <c r="E29" s="694"/>
    </row>
    <row r="30" spans="1:5">
      <c r="A30" s="694"/>
      <c r="B30" s="694"/>
      <c r="C30" s="694"/>
      <c r="D30" s="694"/>
      <c r="E30" s="694"/>
    </row>
    <row r="31" spans="1:5">
      <c r="A31" s="694"/>
      <c r="B31" s="694"/>
      <c r="C31" s="694"/>
      <c r="D31" s="694"/>
      <c r="E31" s="694"/>
    </row>
    <row r="32" spans="1:5">
      <c r="A32" s="694"/>
      <c r="B32" s="694"/>
      <c r="C32" s="694"/>
      <c r="D32" s="694"/>
      <c r="E32" s="694"/>
    </row>
    <row r="33" spans="1:5">
      <c r="A33" s="694"/>
      <c r="B33" s="694"/>
      <c r="C33" s="694"/>
      <c r="D33" s="694"/>
      <c r="E33" s="694"/>
    </row>
    <row r="34" spans="1:5">
      <c r="A34" s="694"/>
      <c r="B34" s="694"/>
      <c r="C34" s="694"/>
      <c r="D34" s="694"/>
      <c r="E34" s="694"/>
    </row>
    <row r="35" spans="1:5">
      <c r="A35" s="694"/>
      <c r="B35" s="694"/>
      <c r="C35" s="694"/>
      <c r="D35" s="694"/>
      <c r="E35" s="694"/>
    </row>
    <row r="36" spans="1:5">
      <c r="A36" s="694"/>
      <c r="B36" s="694"/>
      <c r="C36" s="694"/>
      <c r="D36" s="694"/>
      <c r="E36" s="694"/>
    </row>
  </sheetData>
  <mergeCells count="3">
    <mergeCell ref="A1:E1"/>
    <mergeCell ref="A2:E2"/>
    <mergeCell ref="A3:E3"/>
  </mergeCells>
  <printOptions horizontalCentered="1" verticalCentered="1"/>
  <pageMargins left="0" right="0" top="0.74803149606299213" bottom="0" header="0" footer="0"/>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
  <sheetViews>
    <sheetView rightToLeft="1" view="pageBreakPreview" topLeftCell="A7" zoomScaleNormal="100" zoomScaleSheetLayoutView="100" workbookViewId="0">
      <selection activeCell="A5" sqref="A5"/>
    </sheetView>
  </sheetViews>
  <sheetFormatPr defaultColWidth="11.42578125" defaultRowHeight="12.75"/>
  <cols>
    <col min="1" max="1" width="43.7109375" style="169" customWidth="1"/>
    <col min="2" max="2" width="3.140625" style="169" customWidth="1"/>
    <col min="3" max="3" width="43.7109375" style="169" customWidth="1"/>
    <col min="4" max="16384" width="11.42578125" style="169"/>
  </cols>
  <sheetData>
    <row r="2" spans="1:7" ht="36.75">
      <c r="A2" s="823" t="s">
        <v>1344</v>
      </c>
      <c r="B2" s="824"/>
      <c r="C2" s="825" t="s">
        <v>1345</v>
      </c>
    </row>
    <row r="3" spans="1:7">
      <c r="A3" s="534"/>
      <c r="B3" s="534"/>
      <c r="C3" s="113"/>
    </row>
    <row r="4" spans="1:7" ht="130.5">
      <c r="A4" s="535" t="s">
        <v>1215</v>
      </c>
      <c r="B4" s="536"/>
      <c r="C4" s="832" t="s">
        <v>1216</v>
      </c>
    </row>
    <row r="5" spans="1:7" ht="213.75">
      <c r="A5" s="535" t="s">
        <v>1798</v>
      </c>
      <c r="B5" s="536"/>
      <c r="C5" s="832" t="s">
        <v>1786</v>
      </c>
    </row>
    <row r="6" spans="1:7" ht="108.75">
      <c r="A6" s="535" t="s">
        <v>1751</v>
      </c>
      <c r="B6" s="536"/>
      <c r="C6" s="832" t="s">
        <v>1752</v>
      </c>
    </row>
    <row r="7" spans="1:7" ht="110.25">
      <c r="A7" s="535" t="s">
        <v>1747</v>
      </c>
      <c r="C7" s="537" t="s">
        <v>1746</v>
      </c>
    </row>
    <row r="13" spans="1:7" ht="21.75">
      <c r="A13" s="538" t="s">
        <v>1529</v>
      </c>
      <c r="B13" s="539"/>
      <c r="C13" s="743" t="s">
        <v>1530</v>
      </c>
      <c r="D13"/>
      <c r="E13"/>
      <c r="F13"/>
      <c r="G13"/>
    </row>
    <row r="14" spans="1:7" ht="21.75">
      <c r="A14" s="538" t="s">
        <v>1748</v>
      </c>
      <c r="B14" s="539"/>
      <c r="C14" s="743" t="s">
        <v>1749</v>
      </c>
      <c r="D14"/>
      <c r="E14"/>
      <c r="F14"/>
      <c r="G14"/>
    </row>
  </sheetData>
  <printOptions horizontalCentered="1" verticalCentered="1"/>
  <pageMargins left="0" right="0" top="0.55118110236220474" bottom="0" header="0" footer="0"/>
  <pageSetup paperSize="9" scale="9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rightToLeft="1" view="pageBreakPreview" topLeftCell="B1" zoomScaleNormal="100" zoomScaleSheetLayoutView="100" workbookViewId="0">
      <selection activeCell="P10" sqref="P10"/>
    </sheetView>
  </sheetViews>
  <sheetFormatPr defaultColWidth="11.42578125" defaultRowHeight="12.75"/>
  <cols>
    <col min="1" max="1" width="28.7109375" style="115" customWidth="1"/>
    <col min="2" max="13" width="7.42578125" style="115" customWidth="1"/>
    <col min="14" max="14" width="30.7109375" style="115" customWidth="1"/>
    <col min="15" max="16384" width="11.42578125" style="115"/>
  </cols>
  <sheetData>
    <row r="1" spans="1:19" ht="21.75">
      <c r="A1" s="1003" t="s">
        <v>1741</v>
      </c>
      <c r="B1" s="1003"/>
      <c r="C1" s="1003"/>
      <c r="D1" s="1003"/>
      <c r="E1" s="1003"/>
      <c r="F1" s="1003"/>
      <c r="G1" s="1003"/>
      <c r="H1" s="1003"/>
      <c r="I1" s="1003"/>
      <c r="J1" s="1003"/>
      <c r="K1" s="1003"/>
      <c r="L1" s="1003"/>
      <c r="M1" s="1003"/>
      <c r="N1" s="1003"/>
    </row>
    <row r="2" spans="1:19" ht="15.75">
      <c r="A2" s="1002" t="s">
        <v>1763</v>
      </c>
      <c r="B2" s="1002"/>
      <c r="C2" s="1002"/>
      <c r="D2" s="1002"/>
      <c r="E2" s="1002"/>
      <c r="F2" s="1002"/>
      <c r="G2" s="1002"/>
      <c r="H2" s="1002"/>
      <c r="I2" s="1002"/>
      <c r="J2" s="1002"/>
      <c r="K2" s="1002"/>
      <c r="L2" s="1002"/>
      <c r="M2" s="1002"/>
      <c r="N2" s="1002"/>
    </row>
    <row r="3" spans="1:19" ht="15.75">
      <c r="A3" s="1002" t="s">
        <v>1797</v>
      </c>
      <c r="B3" s="1002"/>
      <c r="C3" s="1002"/>
      <c r="D3" s="1002"/>
      <c r="E3" s="1002"/>
      <c r="F3" s="1002"/>
      <c r="G3" s="1002"/>
      <c r="H3" s="1002"/>
      <c r="I3" s="1002"/>
      <c r="J3" s="1002"/>
      <c r="K3" s="1002"/>
      <c r="L3" s="1002"/>
      <c r="M3" s="1002"/>
      <c r="N3" s="1002"/>
    </row>
    <row r="4" spans="1:19" ht="15.75">
      <c r="A4" s="693"/>
      <c r="B4" s="693"/>
      <c r="C4" s="693"/>
      <c r="D4" s="693"/>
      <c r="E4" s="693"/>
      <c r="F4" s="693"/>
      <c r="G4" s="693"/>
      <c r="H4" s="693"/>
      <c r="I4" s="693"/>
      <c r="J4" s="693"/>
      <c r="K4" s="693"/>
      <c r="L4" s="693"/>
      <c r="M4" s="693"/>
      <c r="N4" s="693"/>
    </row>
    <row r="5" spans="1:19" ht="15.75">
      <c r="A5" s="291" t="s">
        <v>128</v>
      </c>
      <c r="B5" s="292"/>
      <c r="C5" s="292"/>
      <c r="D5" s="292"/>
      <c r="E5" s="292"/>
      <c r="F5" s="292"/>
      <c r="G5" s="292"/>
      <c r="H5" s="292"/>
      <c r="I5" s="292"/>
      <c r="J5" s="292"/>
      <c r="K5" s="292"/>
      <c r="L5" s="292"/>
      <c r="M5" s="292"/>
      <c r="N5" s="293" t="s">
        <v>129</v>
      </c>
    </row>
    <row r="6" spans="1:19" ht="30" customHeight="1" thickBot="1">
      <c r="A6" s="1004" t="s">
        <v>1207</v>
      </c>
      <c r="B6" s="1022" t="s">
        <v>1318</v>
      </c>
      <c r="C6" s="1022"/>
      <c r="D6" s="1022"/>
      <c r="E6" s="1022" t="s">
        <v>1319</v>
      </c>
      <c r="F6" s="1022"/>
      <c r="G6" s="1022"/>
      <c r="H6" s="1022" t="s">
        <v>1320</v>
      </c>
      <c r="I6" s="1022"/>
      <c r="J6" s="1022"/>
      <c r="K6" s="1022" t="s">
        <v>1321</v>
      </c>
      <c r="L6" s="1022"/>
      <c r="M6" s="1022"/>
      <c r="N6" s="1023" t="s">
        <v>1818</v>
      </c>
      <c r="Q6" s="818"/>
      <c r="R6" s="819"/>
      <c r="S6" s="819"/>
    </row>
    <row r="7" spans="1:19" ht="36.75" customHeight="1">
      <c r="A7" s="1005"/>
      <c r="B7" s="279" t="s">
        <v>1283</v>
      </c>
      <c r="C7" s="279" t="s">
        <v>1282</v>
      </c>
      <c r="D7" s="279" t="s">
        <v>822</v>
      </c>
      <c r="E7" s="279" t="s">
        <v>1283</v>
      </c>
      <c r="F7" s="279" t="s">
        <v>1282</v>
      </c>
      <c r="G7" s="279" t="s">
        <v>822</v>
      </c>
      <c r="H7" s="279" t="s">
        <v>1283</v>
      </c>
      <c r="I7" s="279" t="s">
        <v>1282</v>
      </c>
      <c r="J7" s="279" t="s">
        <v>822</v>
      </c>
      <c r="K7" s="279" t="s">
        <v>1283</v>
      </c>
      <c r="L7" s="279" t="s">
        <v>1282</v>
      </c>
      <c r="M7" s="279" t="s">
        <v>822</v>
      </c>
      <c r="N7" s="1024"/>
      <c r="Q7" s="818"/>
      <c r="R7" s="818"/>
      <c r="S7" s="818"/>
    </row>
    <row r="8" spans="1:19" ht="19.5" customHeight="1" thickBot="1">
      <c r="A8" s="301">
        <v>2016</v>
      </c>
      <c r="B8" s="304">
        <v>1.3984318435660126</v>
      </c>
      <c r="C8" s="304">
        <v>0</v>
      </c>
      <c r="D8" s="372">
        <v>1.2138236370182107</v>
      </c>
      <c r="E8" s="304">
        <v>61.794175258599878</v>
      </c>
      <c r="F8" s="304">
        <v>6.4186259350424573</v>
      </c>
      <c r="G8" s="372">
        <v>54.484000726852166</v>
      </c>
      <c r="H8" s="304">
        <v>36.807392897834099</v>
      </c>
      <c r="I8" s="304">
        <v>93.581374064957544</v>
      </c>
      <c r="J8" s="372">
        <v>44.302175636129618</v>
      </c>
      <c r="K8" s="372">
        <v>100</v>
      </c>
      <c r="L8" s="372">
        <v>100</v>
      </c>
      <c r="M8" s="372">
        <v>100</v>
      </c>
      <c r="N8" s="303">
        <v>2016</v>
      </c>
    </row>
    <row r="9" spans="1:19" ht="19.5" customHeight="1" thickTop="1" thickBot="1">
      <c r="A9" s="152">
        <v>2017</v>
      </c>
      <c r="B9" s="200">
        <v>1.4363012431562867</v>
      </c>
      <c r="C9" s="200">
        <v>0</v>
      </c>
      <c r="D9" s="373">
        <v>1.2</v>
      </c>
      <c r="E9" s="200">
        <v>61.841810063442637</v>
      </c>
      <c r="F9" s="200">
        <v>6.4130848231266633</v>
      </c>
      <c r="G9" s="373">
        <v>54.39434957960615</v>
      </c>
      <c r="H9" s="200">
        <v>36.721888693401077</v>
      </c>
      <c r="I9" s="200">
        <v>93.586915176873333</v>
      </c>
      <c r="J9" s="373">
        <v>44.362332088262754</v>
      </c>
      <c r="K9" s="373">
        <v>100</v>
      </c>
      <c r="L9" s="373">
        <v>100</v>
      </c>
      <c r="M9" s="373">
        <v>100</v>
      </c>
      <c r="N9" s="160">
        <v>2017</v>
      </c>
    </row>
    <row r="10" spans="1:19" ht="19.5" customHeight="1" thickTop="1" thickBot="1">
      <c r="A10" s="151">
        <v>2018</v>
      </c>
      <c r="B10" s="201">
        <v>1.5418811314458223</v>
      </c>
      <c r="C10" s="201">
        <v>0</v>
      </c>
      <c r="D10" s="374">
        <v>1.3323008602404129</v>
      </c>
      <c r="E10" s="201">
        <v>62.87617435351163</v>
      </c>
      <c r="F10" s="201">
        <v>6.5353072370616232</v>
      </c>
      <c r="G10" s="374">
        <v>55.218039125446914</v>
      </c>
      <c r="H10" s="201">
        <v>35.581944515042551</v>
      </c>
      <c r="I10" s="201">
        <v>93.46469276293837</v>
      </c>
      <c r="J10" s="374">
        <v>43.449660014312677</v>
      </c>
      <c r="K10" s="374">
        <v>100</v>
      </c>
      <c r="L10" s="374">
        <v>100</v>
      </c>
      <c r="M10" s="374">
        <v>100</v>
      </c>
      <c r="N10" s="159">
        <v>2018</v>
      </c>
    </row>
    <row r="11" spans="1:19" ht="19.5" customHeight="1" thickTop="1" thickBot="1">
      <c r="A11" s="152">
        <v>2019</v>
      </c>
      <c r="B11" s="200">
        <v>1.7692712335860394</v>
      </c>
      <c r="C11" s="200">
        <v>0</v>
      </c>
      <c r="D11" s="373">
        <v>1.5301364053393245</v>
      </c>
      <c r="E11" s="200">
        <v>62.080000351056768</v>
      </c>
      <c r="F11" s="200">
        <v>6.4443781478686626</v>
      </c>
      <c r="G11" s="373">
        <v>54.560285619137169</v>
      </c>
      <c r="H11" s="200">
        <v>36.1507284153572</v>
      </c>
      <c r="I11" s="200">
        <v>93.555621852131338</v>
      </c>
      <c r="J11" s="373">
        <v>43.909577975523511</v>
      </c>
      <c r="K11" s="373">
        <v>100</v>
      </c>
      <c r="L11" s="373">
        <v>100</v>
      </c>
      <c r="M11" s="373">
        <v>100</v>
      </c>
      <c r="N11" s="160">
        <v>2019</v>
      </c>
    </row>
    <row r="12" spans="1:19" ht="19.5" customHeight="1" thickTop="1" thickBot="1">
      <c r="A12" s="151">
        <v>2020</v>
      </c>
      <c r="B12" s="201">
        <v>1.523061329307275</v>
      </c>
      <c r="C12" s="201">
        <v>0</v>
      </c>
      <c r="D12" s="374">
        <v>1.3133287558130906</v>
      </c>
      <c r="E12" s="201">
        <v>48.630666342054823</v>
      </c>
      <c r="F12" s="201">
        <v>3.5050322809482717</v>
      </c>
      <c r="G12" s="374">
        <v>42.416658291244879</v>
      </c>
      <c r="H12" s="201">
        <v>49.846272328637895</v>
      </c>
      <c r="I12" s="201">
        <v>96.494967719051729</v>
      </c>
      <c r="J12" s="374">
        <v>56.270012952942025</v>
      </c>
      <c r="K12" s="374">
        <v>100</v>
      </c>
      <c r="L12" s="374">
        <v>100</v>
      </c>
      <c r="M12" s="374">
        <v>100</v>
      </c>
      <c r="N12" s="159">
        <v>2020</v>
      </c>
    </row>
    <row r="13" spans="1:19" ht="19.5" customHeight="1" thickTop="1">
      <c r="A13" s="152">
        <v>2021</v>
      </c>
      <c r="B13" s="200">
        <v>1.5592347558965147</v>
      </c>
      <c r="C13" s="200">
        <v>0</v>
      </c>
      <c r="D13" s="373">
        <v>1.3216863607943079</v>
      </c>
      <c r="E13" s="200">
        <v>47.352323796085081</v>
      </c>
      <c r="F13" s="200">
        <v>3.7378201027965465</v>
      </c>
      <c r="G13" s="373">
        <v>40.707682688426502</v>
      </c>
      <c r="H13" s="200">
        <v>51.088441448018408</v>
      </c>
      <c r="I13" s="200">
        <v>96.262179897203453</v>
      </c>
      <c r="J13" s="373">
        <v>57.970630950779189</v>
      </c>
      <c r="K13" s="373">
        <v>100</v>
      </c>
      <c r="L13" s="373">
        <v>100</v>
      </c>
      <c r="M13" s="373">
        <v>100</v>
      </c>
      <c r="N13" s="160">
        <v>2021</v>
      </c>
    </row>
    <row r="14" spans="1:19">
      <c r="A14" s="694"/>
      <c r="B14" s="694"/>
      <c r="C14" s="694"/>
      <c r="D14" s="694"/>
      <c r="E14" s="694"/>
      <c r="F14" s="694"/>
      <c r="G14" s="694"/>
      <c r="H14" s="694"/>
      <c r="I14" s="694"/>
      <c r="J14" s="694"/>
      <c r="K14" s="694"/>
      <c r="L14" s="694"/>
      <c r="M14" s="694"/>
      <c r="N14" s="694"/>
    </row>
    <row r="15" spans="1:19" ht="12.75" customHeight="1">
      <c r="A15" s="694"/>
      <c r="B15" s="694"/>
      <c r="C15" s="698"/>
      <c r="D15" s="694"/>
      <c r="E15" s="698"/>
      <c r="F15" s="694"/>
      <c r="G15" s="698"/>
      <c r="H15" s="694"/>
      <c r="I15" s="694"/>
      <c r="J15" s="694"/>
      <c r="K15" s="694"/>
      <c r="L15" s="694"/>
      <c r="M15" s="694"/>
      <c r="N15" s="694"/>
    </row>
    <row r="16" spans="1:19">
      <c r="A16" s="694"/>
      <c r="B16" s="694"/>
      <c r="C16" s="694"/>
      <c r="D16" s="694"/>
      <c r="E16" s="694"/>
      <c r="F16" s="694"/>
      <c r="G16" s="694"/>
      <c r="H16" s="694"/>
      <c r="I16" s="694"/>
      <c r="J16" s="694"/>
      <c r="K16" s="694"/>
      <c r="L16" s="694"/>
      <c r="M16" s="694"/>
      <c r="N16" s="694"/>
    </row>
    <row r="17" spans="1:14">
      <c r="A17" s="694"/>
      <c r="B17" s="695"/>
      <c r="C17" s="695"/>
      <c r="D17" s="694"/>
      <c r="E17" s="694"/>
      <c r="F17" s="694"/>
      <c r="G17" s="694"/>
      <c r="H17" s="694"/>
      <c r="I17" s="694"/>
      <c r="J17" s="694"/>
      <c r="K17" s="694"/>
      <c r="L17" s="694"/>
      <c r="M17" s="694"/>
      <c r="N17" s="694"/>
    </row>
    <row r="18" spans="1:14">
      <c r="A18" s="694"/>
      <c r="B18" s="695"/>
      <c r="C18" s="695"/>
      <c r="D18" s="694"/>
      <c r="E18" s="694"/>
      <c r="F18" s="694"/>
      <c r="G18" s="694"/>
      <c r="H18" s="694"/>
      <c r="I18" s="694"/>
      <c r="J18" s="694"/>
      <c r="K18" s="694"/>
      <c r="L18" s="694"/>
      <c r="M18" s="694"/>
      <c r="N18" s="694"/>
    </row>
    <row r="19" spans="1:14">
      <c r="A19" s="694"/>
      <c r="B19" s="694"/>
      <c r="C19" s="694"/>
      <c r="D19" s="694"/>
      <c r="E19" s="694"/>
      <c r="F19" s="694"/>
      <c r="G19" s="694"/>
      <c r="H19" s="694"/>
      <c r="I19" s="694"/>
      <c r="J19" s="694"/>
      <c r="K19" s="694"/>
      <c r="L19" s="694"/>
      <c r="M19" s="694"/>
      <c r="N19" s="694"/>
    </row>
    <row r="20" spans="1:14">
      <c r="A20" s="694"/>
      <c r="B20" s="694"/>
      <c r="C20" s="694"/>
      <c r="D20" s="694"/>
      <c r="E20" s="694"/>
      <c r="F20" s="694"/>
      <c r="G20" s="694"/>
      <c r="H20" s="694"/>
      <c r="I20" s="694"/>
      <c r="J20" s="694"/>
      <c r="K20" s="694"/>
      <c r="L20" s="694"/>
      <c r="M20" s="694"/>
      <c r="N20" s="694"/>
    </row>
    <row r="21" spans="1:14">
      <c r="A21" s="694"/>
      <c r="B21" s="694"/>
      <c r="C21" s="694"/>
      <c r="D21" s="694"/>
      <c r="E21" s="694"/>
      <c r="F21" s="694"/>
      <c r="G21" s="694"/>
      <c r="H21" s="694"/>
      <c r="I21" s="694"/>
      <c r="J21" s="694"/>
      <c r="K21" s="694"/>
      <c r="L21" s="694"/>
      <c r="M21" s="694"/>
      <c r="N21" s="694"/>
    </row>
    <row r="22" spans="1:14" ht="25.5" customHeight="1">
      <c r="A22" s="694"/>
      <c r="B22" s="694"/>
      <c r="C22" s="694"/>
      <c r="D22" s="694"/>
      <c r="E22" s="694"/>
      <c r="F22" s="694"/>
      <c r="G22" s="694"/>
      <c r="H22" s="694"/>
      <c r="I22" s="694"/>
      <c r="J22" s="694"/>
      <c r="K22" s="694"/>
      <c r="L22" s="694"/>
      <c r="M22" s="694"/>
      <c r="N22" s="694"/>
    </row>
    <row r="23" spans="1:14">
      <c r="A23" s="694"/>
      <c r="B23" s="694"/>
      <c r="C23" s="694"/>
      <c r="D23" s="694"/>
      <c r="E23" s="694"/>
      <c r="F23" s="694"/>
      <c r="G23" s="694"/>
      <c r="H23" s="694"/>
      <c r="I23" s="694"/>
      <c r="J23" s="694"/>
      <c r="K23" s="694"/>
      <c r="L23" s="694"/>
      <c r="M23" s="694"/>
      <c r="N23" s="694"/>
    </row>
    <row r="24" spans="1:14" ht="25.5" customHeight="1">
      <c r="A24" s="694"/>
      <c r="B24" s="694"/>
      <c r="C24" s="694"/>
      <c r="D24" s="694"/>
      <c r="E24" s="694"/>
      <c r="F24" s="694"/>
      <c r="G24" s="694"/>
      <c r="H24" s="694"/>
      <c r="I24" s="694"/>
      <c r="J24" s="694"/>
      <c r="K24" s="694"/>
      <c r="L24" s="694"/>
      <c r="M24" s="694"/>
      <c r="N24" s="694"/>
    </row>
    <row r="25" spans="1:14">
      <c r="A25" s="694"/>
      <c r="B25" s="694"/>
      <c r="C25" s="694"/>
      <c r="D25" s="694"/>
      <c r="E25" s="694"/>
      <c r="F25" s="694"/>
      <c r="G25" s="694"/>
      <c r="H25" s="694"/>
      <c r="I25" s="694"/>
      <c r="J25" s="694"/>
      <c r="K25" s="694"/>
      <c r="L25" s="694"/>
      <c r="M25" s="694"/>
      <c r="N25" s="694"/>
    </row>
    <row r="26" spans="1:14" ht="25.5" customHeight="1">
      <c r="A26" s="694"/>
      <c r="B26" s="694"/>
      <c r="C26" s="694"/>
      <c r="D26" s="694"/>
      <c r="E26" s="694"/>
      <c r="F26" s="694"/>
      <c r="G26" s="694"/>
      <c r="H26" s="694"/>
      <c r="I26" s="694"/>
      <c r="J26" s="694"/>
      <c r="K26" s="694"/>
      <c r="L26" s="694"/>
      <c r="M26" s="694"/>
      <c r="N26" s="694"/>
    </row>
    <row r="27" spans="1:14">
      <c r="A27" s="694"/>
      <c r="B27" s="694"/>
      <c r="C27" s="694"/>
      <c r="D27" s="694"/>
      <c r="E27" s="694"/>
      <c r="F27" s="694"/>
      <c r="G27" s="694"/>
      <c r="H27" s="694"/>
      <c r="I27" s="694"/>
      <c r="J27" s="694"/>
      <c r="K27" s="694"/>
      <c r="L27" s="694"/>
      <c r="M27" s="694"/>
      <c r="N27" s="694"/>
    </row>
    <row r="28" spans="1:14">
      <c r="A28" s="694"/>
      <c r="B28" s="694"/>
      <c r="C28" s="694"/>
      <c r="D28" s="694"/>
      <c r="E28" s="694"/>
      <c r="F28" s="694"/>
      <c r="G28" s="694"/>
      <c r="H28" s="694"/>
      <c r="I28" s="694"/>
      <c r="J28" s="694"/>
      <c r="K28" s="694"/>
      <c r="L28" s="694"/>
      <c r="M28" s="694"/>
      <c r="N28" s="694"/>
    </row>
    <row r="29" spans="1:14">
      <c r="A29" s="694"/>
      <c r="B29" s="694"/>
      <c r="C29" s="694"/>
      <c r="D29" s="694"/>
      <c r="E29" s="694"/>
      <c r="F29" s="694"/>
      <c r="G29" s="694"/>
      <c r="H29" s="694"/>
      <c r="I29" s="694"/>
      <c r="J29" s="694"/>
      <c r="K29" s="694"/>
      <c r="L29" s="694"/>
      <c r="M29" s="694"/>
      <c r="N29" s="694"/>
    </row>
    <row r="30" spans="1:14">
      <c r="A30" s="694"/>
      <c r="B30" s="694"/>
      <c r="C30" s="694"/>
      <c r="D30" s="694"/>
      <c r="E30" s="694"/>
      <c r="F30" s="694"/>
      <c r="G30" s="694"/>
      <c r="H30" s="694"/>
      <c r="I30" s="694"/>
      <c r="J30" s="694"/>
      <c r="K30" s="694"/>
      <c r="L30" s="694"/>
      <c r="M30" s="694"/>
      <c r="N30" s="694"/>
    </row>
    <row r="31" spans="1:14">
      <c r="A31" s="694"/>
      <c r="B31" s="694"/>
      <c r="C31" s="694"/>
      <c r="D31" s="694"/>
      <c r="E31" s="694"/>
      <c r="F31" s="694"/>
      <c r="G31" s="694"/>
      <c r="H31" s="694"/>
      <c r="I31" s="694"/>
      <c r="J31" s="694"/>
      <c r="K31" s="694"/>
      <c r="L31" s="694"/>
      <c r="M31" s="694"/>
      <c r="N31" s="694"/>
    </row>
    <row r="32" spans="1:14">
      <c r="A32" s="694"/>
      <c r="B32" s="694"/>
      <c r="C32" s="694"/>
      <c r="D32" s="694"/>
      <c r="E32" s="694"/>
      <c r="F32" s="694"/>
      <c r="G32" s="694"/>
      <c r="H32" s="694"/>
      <c r="I32" s="694"/>
      <c r="J32" s="694"/>
      <c r="K32" s="694"/>
      <c r="L32" s="694"/>
      <c r="M32" s="694"/>
      <c r="N32" s="694"/>
    </row>
    <row r="47" spans="1:4">
      <c r="C47" s="115">
        <f>A8</f>
        <v>2016</v>
      </c>
      <c r="D47" s="115">
        <f>A13</f>
        <v>2021</v>
      </c>
    </row>
    <row r="48" spans="1:4" ht="25.5">
      <c r="A48" s="1021" t="s">
        <v>829</v>
      </c>
      <c r="B48" s="172" t="s">
        <v>1284</v>
      </c>
      <c r="C48" s="162">
        <f>B8</f>
        <v>1.3984318435660126</v>
      </c>
      <c r="D48" s="162">
        <f>B13</f>
        <v>1.5592347558965147</v>
      </c>
    </row>
    <row r="49" spans="1:4" ht="25.5">
      <c r="A49" s="1021"/>
      <c r="B49" s="172" t="s">
        <v>1285</v>
      </c>
      <c r="C49" s="162">
        <f>C8</f>
        <v>0</v>
      </c>
      <c r="D49" s="162">
        <f>C13</f>
        <v>0</v>
      </c>
    </row>
    <row r="50" spans="1:4" ht="25.5">
      <c r="A50" s="1021" t="s">
        <v>828</v>
      </c>
      <c r="B50" s="172" t="s">
        <v>1284</v>
      </c>
      <c r="C50" s="162">
        <f>E8</f>
        <v>61.794175258599878</v>
      </c>
      <c r="D50" s="162">
        <f>E13</f>
        <v>47.352323796085081</v>
      </c>
    </row>
    <row r="51" spans="1:4" ht="25.5">
      <c r="A51" s="1021"/>
      <c r="B51" s="172" t="s">
        <v>1285</v>
      </c>
      <c r="C51" s="162">
        <f>F8</f>
        <v>6.4186259350424573</v>
      </c>
      <c r="D51" s="162">
        <f>F13</f>
        <v>3.7378201027965465</v>
      </c>
    </row>
    <row r="52" spans="1:4" ht="25.5">
      <c r="A52" s="1021" t="s">
        <v>827</v>
      </c>
      <c r="B52" s="172" t="s">
        <v>1284</v>
      </c>
      <c r="C52" s="162">
        <f>H8</f>
        <v>36.807392897834099</v>
      </c>
      <c r="D52" s="162">
        <f>H13</f>
        <v>51.088441448018408</v>
      </c>
    </row>
    <row r="53" spans="1:4" ht="25.5">
      <c r="A53" s="1021"/>
      <c r="B53" s="172" t="s">
        <v>1285</v>
      </c>
      <c r="C53" s="162">
        <f>I8</f>
        <v>93.581374064957544</v>
      </c>
      <c r="D53" s="162">
        <f>I13</f>
        <v>96.262179897203453</v>
      </c>
    </row>
  </sheetData>
  <mergeCells count="12">
    <mergeCell ref="A48:A49"/>
    <mergeCell ref="A50:A51"/>
    <mergeCell ref="A52:A53"/>
    <mergeCell ref="A1:N1"/>
    <mergeCell ref="A2:N2"/>
    <mergeCell ref="A3:N3"/>
    <mergeCell ref="A6:A7"/>
    <mergeCell ref="B6:D6"/>
    <mergeCell ref="E6:G6"/>
    <mergeCell ref="H6:J6"/>
    <mergeCell ref="K6:M6"/>
    <mergeCell ref="N6:N7"/>
  </mergeCells>
  <printOptions horizontalCentered="1" verticalCentered="1"/>
  <pageMargins left="0" right="0" top="0.74803149606299213" bottom="0" header="0" footer="0"/>
  <pageSetup paperSize="9" scale="9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rightToLeft="1" view="pageBreakPreview" topLeftCell="A10" zoomScaleNormal="100" zoomScaleSheetLayoutView="100" workbookViewId="0">
      <selection activeCell="L4" sqref="L4"/>
    </sheetView>
  </sheetViews>
  <sheetFormatPr defaultColWidth="11.42578125" defaultRowHeight="12.75"/>
  <cols>
    <col min="1" max="1" width="30.7109375" style="115" customWidth="1"/>
    <col min="2" max="2" width="6.85546875" style="115" customWidth="1"/>
    <col min="3" max="3" width="7.42578125" style="115" customWidth="1"/>
    <col min="4" max="5" width="6.85546875" style="115" customWidth="1"/>
    <col min="6" max="6" width="7.42578125" style="115" customWidth="1"/>
    <col min="7" max="8" width="6.85546875" style="115" customWidth="1"/>
    <col min="9" max="9" width="7.42578125" style="115" customWidth="1"/>
    <col min="10" max="10" width="6.85546875" style="115" customWidth="1"/>
    <col min="11" max="11" width="30.7109375" style="115" customWidth="1"/>
    <col min="12" max="16384" width="11.42578125" style="115"/>
  </cols>
  <sheetData>
    <row r="1" spans="1:13" ht="21.75">
      <c r="A1" s="1003" t="s">
        <v>886</v>
      </c>
      <c r="B1" s="1003"/>
      <c r="C1" s="1003"/>
      <c r="D1" s="1003"/>
      <c r="E1" s="1003"/>
      <c r="F1" s="1003"/>
      <c r="G1" s="1003"/>
      <c r="H1" s="1003"/>
      <c r="I1" s="1003"/>
      <c r="J1" s="1003"/>
      <c r="K1" s="1003"/>
    </row>
    <row r="2" spans="1:13" ht="15.75">
      <c r="A2" s="1002" t="s">
        <v>1514</v>
      </c>
      <c r="B2" s="1002"/>
      <c r="C2" s="1002"/>
      <c r="D2" s="1002"/>
      <c r="E2" s="1002"/>
      <c r="F2" s="1002"/>
      <c r="G2" s="1002"/>
      <c r="H2" s="1002"/>
      <c r="I2" s="1002"/>
      <c r="J2" s="1002"/>
      <c r="K2" s="1002"/>
    </row>
    <row r="3" spans="1:13" ht="15.75">
      <c r="A3" s="1002" t="s">
        <v>1797</v>
      </c>
      <c r="B3" s="1002"/>
      <c r="C3" s="1002"/>
      <c r="D3" s="1002"/>
      <c r="E3" s="1002"/>
      <c r="F3" s="1002"/>
      <c r="G3" s="1002"/>
      <c r="H3" s="1002"/>
      <c r="I3" s="1002"/>
      <c r="J3" s="1002"/>
      <c r="K3" s="1002"/>
    </row>
    <row r="4" spans="1:13" ht="15.75">
      <c r="A4" s="693"/>
      <c r="B4" s="693"/>
      <c r="C4" s="693"/>
      <c r="D4" s="693"/>
      <c r="E4" s="693"/>
      <c r="F4" s="693"/>
      <c r="G4" s="693"/>
      <c r="H4" s="693"/>
      <c r="I4" s="693"/>
      <c r="J4" s="693"/>
      <c r="K4" s="693"/>
    </row>
    <row r="5" spans="1:13" ht="15.75">
      <c r="A5" s="291" t="s">
        <v>148</v>
      </c>
      <c r="B5" s="292"/>
      <c r="C5" s="292"/>
      <c r="D5" s="292"/>
      <c r="E5" s="292"/>
      <c r="F5" s="292"/>
      <c r="G5" s="292"/>
      <c r="H5" s="292"/>
      <c r="I5" s="292"/>
      <c r="J5" s="292"/>
      <c r="K5" s="293" t="s">
        <v>149</v>
      </c>
    </row>
    <row r="6" spans="1:13" ht="30" customHeight="1" thickBot="1">
      <c r="A6" s="1004" t="s">
        <v>1209</v>
      </c>
      <c r="B6" s="1006" t="s">
        <v>1315</v>
      </c>
      <c r="C6" s="1007"/>
      <c r="D6" s="1008"/>
      <c r="E6" s="1006" t="s">
        <v>1316</v>
      </c>
      <c r="F6" s="1007"/>
      <c r="G6" s="1008"/>
      <c r="H6" s="1009" t="s">
        <v>1317</v>
      </c>
      <c r="I6" s="1010"/>
      <c r="J6" s="1011"/>
      <c r="K6" s="1023" t="s">
        <v>1208</v>
      </c>
    </row>
    <row r="7" spans="1:13" ht="36.75" customHeight="1">
      <c r="A7" s="1005"/>
      <c r="B7" s="279" t="s">
        <v>1283</v>
      </c>
      <c r="C7" s="279" t="s">
        <v>1282</v>
      </c>
      <c r="D7" s="279" t="s">
        <v>822</v>
      </c>
      <c r="E7" s="279" t="s">
        <v>1283</v>
      </c>
      <c r="F7" s="279" t="s">
        <v>1282</v>
      </c>
      <c r="G7" s="279" t="s">
        <v>822</v>
      </c>
      <c r="H7" s="279" t="s">
        <v>1283</v>
      </c>
      <c r="I7" s="279" t="s">
        <v>1282</v>
      </c>
      <c r="J7" s="279" t="s">
        <v>822</v>
      </c>
      <c r="K7" s="1026"/>
    </row>
    <row r="8" spans="1:13" ht="22.5" customHeight="1" thickBot="1">
      <c r="A8" s="301">
        <v>2016</v>
      </c>
      <c r="B8" s="304">
        <v>0.17195056421278881</v>
      </c>
      <c r="C8" s="304">
        <v>0.68766031763357527</v>
      </c>
      <c r="D8" s="372">
        <v>0.35763059903125338</v>
      </c>
      <c r="E8" s="304">
        <v>5.4615314297159712E-2</v>
      </c>
      <c r="F8" s="304">
        <v>0.69628268060361442</v>
      </c>
      <c r="G8" s="372">
        <v>0.13216774554177002</v>
      </c>
      <c r="H8" s="372">
        <v>5.8902660268528813E-2</v>
      </c>
      <c r="I8" s="372">
        <v>0.695124231458771</v>
      </c>
      <c r="J8" s="372">
        <v>0.14333262461691607</v>
      </c>
      <c r="K8" s="305">
        <v>2016</v>
      </c>
    </row>
    <row r="9" spans="1:13" ht="22.5" customHeight="1" thickTop="1" thickBot="1">
      <c r="A9" s="152">
        <v>2017</v>
      </c>
      <c r="B9" s="200">
        <v>0.16723656508040793</v>
      </c>
      <c r="C9" s="200">
        <v>0.63815524869285434</v>
      </c>
      <c r="D9" s="373">
        <v>0.33567989565150669</v>
      </c>
      <c r="E9" s="200">
        <v>5.4018730775901684E-2</v>
      </c>
      <c r="F9" s="200">
        <v>0.60802037554934074</v>
      </c>
      <c r="G9" s="373">
        <v>0.1221924792731135</v>
      </c>
      <c r="H9" s="373">
        <v>5.8280036417997685E-2</v>
      </c>
      <c r="I9" s="373">
        <v>0.61206918291105716</v>
      </c>
      <c r="J9" s="373">
        <v>0.13301421589432372</v>
      </c>
      <c r="K9" s="164">
        <v>2017</v>
      </c>
    </row>
    <row r="10" spans="1:13" ht="22.5" customHeight="1" thickTop="1" thickBot="1">
      <c r="A10" s="151">
        <v>2018</v>
      </c>
      <c r="B10" s="201">
        <v>0.14485898421332705</v>
      </c>
      <c r="C10" s="201">
        <v>0.32788591651920473</v>
      </c>
      <c r="D10" s="374">
        <v>0.21116138763197587</v>
      </c>
      <c r="E10" s="201">
        <v>4.7466538099501798E-2</v>
      </c>
      <c r="F10" s="201">
        <v>0.45881431013411178</v>
      </c>
      <c r="G10" s="374">
        <v>9.8412575487775877E-2</v>
      </c>
      <c r="H10" s="374">
        <v>5.1106892413637639E-2</v>
      </c>
      <c r="I10" s="374">
        <v>0.44114289728324813</v>
      </c>
      <c r="J10" s="374">
        <v>0.10412255621114201</v>
      </c>
      <c r="K10" s="163">
        <v>2018</v>
      </c>
    </row>
    <row r="11" spans="1:13" ht="22.5" customHeight="1" thickTop="1" thickBot="1">
      <c r="A11" s="152">
        <v>2019</v>
      </c>
      <c r="B11" s="200">
        <v>0.17561832284501686</v>
      </c>
      <c r="C11" s="200">
        <v>0.41833578418944273</v>
      </c>
      <c r="D11" s="373">
        <v>0.26444716623983966</v>
      </c>
      <c r="E11" s="200">
        <v>4.7050031385674693E-2</v>
      </c>
      <c r="F11" s="200">
        <v>0.44128979922936523</v>
      </c>
      <c r="G11" s="373">
        <v>9.5598283426434283E-2</v>
      </c>
      <c r="H11" s="373">
        <v>5.1866651168808946E-2</v>
      </c>
      <c r="I11" s="373">
        <v>0.43812414333268063</v>
      </c>
      <c r="J11" s="373">
        <v>0.10422294895492677</v>
      </c>
      <c r="K11" s="164">
        <v>2019</v>
      </c>
    </row>
    <row r="12" spans="1:13" ht="22.5" customHeight="1" thickTop="1" thickBot="1">
      <c r="A12" s="151">
        <v>2020</v>
      </c>
      <c r="B12" s="201">
        <v>0.3</v>
      </c>
      <c r="C12" s="201">
        <v>0.8</v>
      </c>
      <c r="D12" s="374">
        <v>0.4</v>
      </c>
      <c r="E12" s="201">
        <v>0.1</v>
      </c>
      <c r="F12" s="201">
        <v>0.5</v>
      </c>
      <c r="G12" s="374">
        <v>0.1</v>
      </c>
      <c r="H12" s="374">
        <v>0.1</v>
      </c>
      <c r="I12" s="374">
        <v>0.5</v>
      </c>
      <c r="J12" s="374">
        <v>0.1</v>
      </c>
      <c r="K12" s="163">
        <v>2020</v>
      </c>
    </row>
    <row r="13" spans="1:13" ht="22.5" customHeight="1" thickTop="1">
      <c r="A13" s="152">
        <v>2021</v>
      </c>
      <c r="B13" s="200">
        <v>0.1861377134900111</v>
      </c>
      <c r="C13" s="200">
        <v>0.65073537494229117</v>
      </c>
      <c r="D13" s="373">
        <v>0.3685323436758296</v>
      </c>
      <c r="E13" s="200">
        <v>7.383031555466088E-2</v>
      </c>
      <c r="F13" s="200">
        <v>0.42048828206460126</v>
      </c>
      <c r="G13" s="373">
        <v>0.12174720605098813</v>
      </c>
      <c r="H13" s="373">
        <v>7.8439880351480654E-2</v>
      </c>
      <c r="I13" s="373">
        <v>0.45435730270221325</v>
      </c>
      <c r="J13" s="373">
        <v>0.13587513717212713</v>
      </c>
      <c r="K13" s="164">
        <v>2021</v>
      </c>
    </row>
    <row r="14" spans="1:13">
      <c r="A14" s="694"/>
      <c r="B14" s="694"/>
      <c r="C14" s="694"/>
      <c r="D14" s="694"/>
      <c r="E14" s="694"/>
      <c r="F14" s="694"/>
      <c r="G14" s="694"/>
      <c r="H14" s="694"/>
      <c r="I14" s="694"/>
      <c r="J14" s="694"/>
      <c r="K14" s="694"/>
      <c r="M14" s="150"/>
    </row>
    <row r="15" spans="1:13" ht="12.75" customHeight="1">
      <c r="A15" s="694"/>
      <c r="B15" s="694"/>
      <c r="C15" s="698"/>
      <c r="D15" s="694"/>
      <c r="E15" s="698"/>
      <c r="F15" s="694"/>
      <c r="G15" s="698"/>
      <c r="H15" s="694"/>
      <c r="I15" s="694"/>
      <c r="J15" s="694"/>
      <c r="K15" s="694"/>
    </row>
    <row r="16" spans="1:13">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9"/>
      <c r="E22" s="694"/>
      <c r="F22" s="694"/>
      <c r="G22" s="694"/>
      <c r="H22" s="694"/>
      <c r="I22" s="694"/>
      <c r="J22" s="694"/>
      <c r="K22" s="694"/>
    </row>
    <row r="23" spans="1:11">
      <c r="A23" s="700"/>
      <c r="B23" s="694"/>
      <c r="C23" s="699"/>
      <c r="D23" s="699"/>
      <c r="E23" s="694"/>
      <c r="F23" s="694"/>
      <c r="G23" s="694"/>
      <c r="H23" s="694"/>
      <c r="I23" s="694"/>
      <c r="J23" s="694"/>
      <c r="K23" s="694"/>
    </row>
    <row r="24" spans="1:11" ht="25.5" customHeight="1">
      <c r="A24" s="1025"/>
      <c r="B24" s="694"/>
      <c r="C24" s="699"/>
      <c r="D24" s="699"/>
      <c r="E24" s="694"/>
      <c r="F24" s="694"/>
      <c r="G24" s="694"/>
      <c r="H24" s="694"/>
      <c r="I24" s="694"/>
      <c r="J24" s="694"/>
      <c r="K24" s="694"/>
    </row>
    <row r="25" spans="1:11">
      <c r="A25" s="1025"/>
      <c r="B25" s="694"/>
      <c r="C25" s="699"/>
      <c r="D25" s="699"/>
      <c r="E25" s="694"/>
      <c r="F25" s="694"/>
      <c r="G25" s="694"/>
      <c r="H25" s="694"/>
      <c r="I25" s="694"/>
      <c r="J25" s="694"/>
      <c r="K25" s="694"/>
    </row>
    <row r="26" spans="1:11" ht="25.5" customHeight="1">
      <c r="A26" s="1025"/>
      <c r="B26" s="694"/>
      <c r="C26" s="699"/>
      <c r="D26" s="699"/>
      <c r="E26" s="694"/>
      <c r="F26" s="694"/>
      <c r="G26" s="694"/>
      <c r="H26" s="694"/>
      <c r="I26" s="694"/>
      <c r="J26" s="694"/>
      <c r="K26" s="694"/>
    </row>
    <row r="27" spans="1:11">
      <c r="A27" s="1025"/>
      <c r="B27" s="694"/>
      <c r="C27" s="699"/>
      <c r="D27" s="699"/>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rightToLeft="1" view="pageBreakPreview" topLeftCell="A7" zoomScaleNormal="100" zoomScaleSheetLayoutView="100" workbookViewId="0">
      <selection activeCell="K36" sqref="K36"/>
    </sheetView>
  </sheetViews>
  <sheetFormatPr defaultColWidth="11.42578125" defaultRowHeight="12.75"/>
  <cols>
    <col min="1" max="1" width="30.7109375" style="115" customWidth="1"/>
    <col min="2" max="2" width="6.85546875" style="115" customWidth="1"/>
    <col min="3" max="3" width="7.42578125" style="115" customWidth="1"/>
    <col min="4" max="5" width="6.85546875" style="115" customWidth="1"/>
    <col min="6" max="6" width="7.42578125" style="115" customWidth="1"/>
    <col min="7" max="8" width="6.85546875" style="115" customWidth="1"/>
    <col min="9" max="9" width="7.42578125" style="115" customWidth="1"/>
    <col min="10" max="10" width="6.85546875" style="115" customWidth="1"/>
    <col min="11" max="11" width="30.7109375" style="115" customWidth="1"/>
    <col min="12" max="16384" width="11.42578125" style="115"/>
  </cols>
  <sheetData>
    <row r="1" spans="1:11" ht="21.75">
      <c r="A1" s="1003" t="s">
        <v>833</v>
      </c>
      <c r="B1" s="1003"/>
      <c r="C1" s="1003"/>
      <c r="D1" s="1003"/>
      <c r="E1" s="1003"/>
      <c r="F1" s="1003"/>
      <c r="G1" s="1003"/>
      <c r="H1" s="1003"/>
      <c r="I1" s="1003"/>
      <c r="J1" s="1003"/>
      <c r="K1" s="1003"/>
    </row>
    <row r="2" spans="1:11" ht="15.75">
      <c r="A2" s="1002" t="s">
        <v>1740</v>
      </c>
      <c r="B2" s="1002"/>
      <c r="C2" s="1002"/>
      <c r="D2" s="1002"/>
      <c r="E2" s="1002"/>
      <c r="F2" s="1002"/>
      <c r="G2" s="1002"/>
      <c r="H2" s="1002"/>
      <c r="I2" s="1002"/>
      <c r="J2" s="1002"/>
      <c r="K2" s="1002"/>
    </row>
    <row r="3" spans="1:11" ht="15.75">
      <c r="A3" s="1002" t="s">
        <v>1797</v>
      </c>
      <c r="B3" s="1002"/>
      <c r="C3" s="1002"/>
      <c r="D3" s="1002"/>
      <c r="E3" s="1002"/>
      <c r="F3" s="1002"/>
      <c r="G3" s="1002"/>
      <c r="H3" s="1002"/>
      <c r="I3" s="1002"/>
      <c r="J3" s="1002"/>
      <c r="K3" s="1002"/>
    </row>
    <row r="4" spans="1:11" ht="15.75">
      <c r="A4" s="693"/>
      <c r="B4" s="693"/>
      <c r="C4" s="693"/>
      <c r="D4" s="693"/>
      <c r="E4" s="693"/>
      <c r="F4" s="693"/>
      <c r="G4" s="693"/>
      <c r="H4" s="693"/>
      <c r="I4" s="693"/>
      <c r="J4" s="693"/>
      <c r="K4" s="693"/>
    </row>
    <row r="5" spans="1:11" ht="15.75">
      <c r="A5" s="291" t="s">
        <v>150</v>
      </c>
      <c r="B5" s="292"/>
      <c r="C5" s="292"/>
      <c r="D5" s="292"/>
      <c r="E5" s="292"/>
      <c r="F5" s="292"/>
      <c r="G5" s="292"/>
      <c r="H5" s="292"/>
      <c r="I5" s="292"/>
      <c r="J5" s="292"/>
      <c r="K5" s="293" t="s">
        <v>151</v>
      </c>
    </row>
    <row r="6" spans="1:11" ht="30" customHeight="1" thickBot="1">
      <c r="A6" s="1004" t="s">
        <v>1322</v>
      </c>
      <c r="B6" s="1006" t="s">
        <v>1315</v>
      </c>
      <c r="C6" s="1007"/>
      <c r="D6" s="1008"/>
      <c r="E6" s="1006" t="s">
        <v>1316</v>
      </c>
      <c r="F6" s="1007"/>
      <c r="G6" s="1008"/>
      <c r="H6" s="1009" t="s">
        <v>1317</v>
      </c>
      <c r="I6" s="1010"/>
      <c r="J6" s="1011"/>
      <c r="K6" s="1023" t="s">
        <v>1323</v>
      </c>
    </row>
    <row r="7" spans="1:11" ht="36.75" customHeight="1">
      <c r="A7" s="1005"/>
      <c r="B7" s="279" t="s">
        <v>1238</v>
      </c>
      <c r="C7" s="279" t="s">
        <v>1240</v>
      </c>
      <c r="D7" s="368" t="s">
        <v>1239</v>
      </c>
      <c r="E7" s="279" t="s">
        <v>1238</v>
      </c>
      <c r="F7" s="279" t="s">
        <v>1240</v>
      </c>
      <c r="G7" s="368" t="s">
        <v>1239</v>
      </c>
      <c r="H7" s="279" t="s">
        <v>1238</v>
      </c>
      <c r="I7" s="279" t="s">
        <v>1240</v>
      </c>
      <c r="J7" s="368" t="s">
        <v>1239</v>
      </c>
      <c r="K7" s="1026"/>
    </row>
    <row r="8" spans="1:11" ht="22.5" customHeight="1" thickBot="1">
      <c r="A8" s="301">
        <v>2016</v>
      </c>
      <c r="B8" s="304">
        <v>0.37290242386575512</v>
      </c>
      <c r="C8" s="304">
        <v>1.5381798205456876</v>
      </c>
      <c r="D8" s="372">
        <v>0.75340827553216938</v>
      </c>
      <c r="E8" s="304">
        <v>0.17239657519486595</v>
      </c>
      <c r="F8" s="304">
        <v>2.1441705363542867</v>
      </c>
      <c r="G8" s="372">
        <v>0.45694548136687868</v>
      </c>
      <c r="H8" s="372">
        <v>0.18360278282271911</v>
      </c>
      <c r="I8" s="372">
        <v>2.056034941940982</v>
      </c>
      <c r="J8" s="372">
        <v>0.47768436022922156</v>
      </c>
      <c r="K8" s="305">
        <v>2016</v>
      </c>
    </row>
    <row r="9" spans="1:11" ht="22.5" customHeight="1" thickTop="1" thickBot="1">
      <c r="A9" s="152">
        <v>2017</v>
      </c>
      <c r="B9" s="200">
        <v>0.20604901022886157</v>
      </c>
      <c r="C9" s="200">
        <v>1.529497450837582</v>
      </c>
      <c r="D9" s="373">
        <v>0.5869713327393743</v>
      </c>
      <c r="E9" s="200">
        <v>0.2130019479193683</v>
      </c>
      <c r="F9" s="200">
        <v>2.056343820686819</v>
      </c>
      <c r="G9" s="373">
        <v>0.50450617857474678</v>
      </c>
      <c r="H9" s="373">
        <v>0.2125169397560675</v>
      </c>
      <c r="I9" s="373">
        <v>1.9831533149520655</v>
      </c>
      <c r="J9" s="373">
        <v>0.51122082776808164</v>
      </c>
      <c r="K9" s="164">
        <v>2017</v>
      </c>
    </row>
    <row r="10" spans="1:11" ht="22.5" customHeight="1" thickTop="1" thickBot="1">
      <c r="A10" s="151">
        <v>2018</v>
      </c>
      <c r="B10" s="201">
        <v>0.22158911047799934</v>
      </c>
      <c r="C10" s="201">
        <v>0.70552662523097598</v>
      </c>
      <c r="D10" s="374">
        <v>0.37656678680940342</v>
      </c>
      <c r="E10" s="201">
        <v>9.0424778568238023E-2</v>
      </c>
      <c r="F10" s="201">
        <v>1.4059460961378161</v>
      </c>
      <c r="G10" s="374">
        <v>0.30605552721708079</v>
      </c>
      <c r="H10" s="374">
        <v>9.8871640148001677E-2</v>
      </c>
      <c r="I10" s="374">
        <v>1.3065350594854923</v>
      </c>
      <c r="J10" s="374">
        <v>0.31155918154830642</v>
      </c>
      <c r="K10" s="163">
        <v>2018</v>
      </c>
    </row>
    <row r="11" spans="1:11" ht="22.5" customHeight="1" thickTop="1" thickBot="1">
      <c r="A11" s="152">
        <v>2019</v>
      </c>
      <c r="B11" s="200">
        <v>0.22455089820359284</v>
      </c>
      <c r="C11" s="200">
        <v>0.72440437862202189</v>
      </c>
      <c r="D11" s="373">
        <v>0.38320049049662785</v>
      </c>
      <c r="E11" s="200">
        <v>8.4518064431981219E-2</v>
      </c>
      <c r="F11" s="200">
        <v>1.5</v>
      </c>
      <c r="G11" s="373">
        <v>0.2924247845465428</v>
      </c>
      <c r="H11" s="373">
        <v>9.364254883312606E-2</v>
      </c>
      <c r="I11" s="373">
        <v>1.3318670576735092</v>
      </c>
      <c r="J11" s="373">
        <v>0.29964830965013922</v>
      </c>
      <c r="K11" s="164">
        <v>2019</v>
      </c>
    </row>
    <row r="12" spans="1:11" ht="22.5" customHeight="1" thickTop="1" thickBot="1">
      <c r="A12" s="151">
        <v>2020</v>
      </c>
      <c r="B12" s="201">
        <v>0.6</v>
      </c>
      <c r="C12" s="201">
        <v>3.2</v>
      </c>
      <c r="D12" s="374">
        <v>1.2</v>
      </c>
      <c r="E12" s="201">
        <v>0.2</v>
      </c>
      <c r="F12" s="201">
        <v>1.6</v>
      </c>
      <c r="G12" s="374">
        <v>0.4</v>
      </c>
      <c r="H12" s="374">
        <v>0.2</v>
      </c>
      <c r="I12" s="374">
        <v>1.7</v>
      </c>
      <c r="J12" s="374">
        <v>0.5</v>
      </c>
      <c r="K12" s="163">
        <v>2020</v>
      </c>
    </row>
    <row r="13" spans="1:11" ht="22.5" customHeight="1" thickTop="1">
      <c r="A13" s="152">
        <v>2021</v>
      </c>
      <c r="B13" s="200">
        <v>0.57245080500894452</v>
      </c>
      <c r="C13" s="200">
        <v>3.7049288785974199</v>
      </c>
      <c r="D13" s="373">
        <v>1.2391748222206576</v>
      </c>
      <c r="E13" s="200">
        <v>0.28238098960368951</v>
      </c>
      <c r="F13" s="200">
        <v>1.58496129745669</v>
      </c>
      <c r="G13" s="373">
        <v>0.6349500448954577</v>
      </c>
      <c r="H13" s="373">
        <v>0.31094746485324687</v>
      </c>
      <c r="I13" s="373">
        <v>1.7412510669430556</v>
      </c>
      <c r="J13" s="373">
        <v>0.69048528107992679</v>
      </c>
      <c r="K13" s="164">
        <v>2021</v>
      </c>
    </row>
    <row r="14" spans="1:11">
      <c r="A14" s="694"/>
      <c r="B14" s="694"/>
      <c r="C14" s="694"/>
      <c r="D14" s="694"/>
      <c r="E14" s="694"/>
      <c r="F14" s="694"/>
      <c r="G14" s="694"/>
      <c r="H14" s="694"/>
      <c r="I14" s="694"/>
      <c r="J14" s="694"/>
      <c r="K14" s="694"/>
    </row>
    <row r="15" spans="1:11" ht="12.75" customHeight="1">
      <c r="A15" s="694"/>
      <c r="B15" s="694"/>
      <c r="C15" s="698"/>
      <c r="D15" s="694"/>
      <c r="E15" s="698"/>
      <c r="F15" s="694"/>
      <c r="G15" s="698"/>
      <c r="H15" s="694"/>
      <c r="I15" s="694"/>
      <c r="J15" s="694"/>
      <c r="K15" s="694"/>
    </row>
    <row r="16" spans="1:11">
      <c r="A16" s="694"/>
      <c r="B16" s="694"/>
      <c r="C16" s="694"/>
      <c r="D16" s="694"/>
      <c r="E16" s="694"/>
      <c r="F16" s="694"/>
      <c r="G16" s="694"/>
      <c r="H16" s="694"/>
      <c r="I16" s="694"/>
      <c r="J16" s="694"/>
      <c r="K16" s="694"/>
    </row>
    <row r="17" spans="1:11">
      <c r="A17" s="694"/>
      <c r="B17" s="694"/>
      <c r="C17" s="694"/>
      <c r="D17" s="694"/>
      <c r="E17" s="694"/>
      <c r="F17" s="694"/>
      <c r="G17" s="694"/>
      <c r="H17" s="694"/>
      <c r="I17" s="694"/>
      <c r="J17" s="694"/>
      <c r="K17" s="694"/>
    </row>
    <row r="18" spans="1:11">
      <c r="A18" s="694"/>
      <c r="B18" s="694"/>
      <c r="C18" s="694"/>
      <c r="D18" s="694"/>
      <c r="E18" s="694"/>
      <c r="F18" s="694"/>
      <c r="G18" s="694"/>
      <c r="H18" s="694"/>
      <c r="I18" s="694"/>
      <c r="J18" s="694"/>
      <c r="K18" s="694"/>
    </row>
    <row r="19" spans="1:11">
      <c r="A19" s="694"/>
      <c r="B19" s="694"/>
      <c r="C19" s="694"/>
      <c r="D19" s="694"/>
      <c r="E19" s="694"/>
      <c r="F19" s="694"/>
      <c r="G19" s="694"/>
      <c r="H19" s="694"/>
      <c r="I19" s="694"/>
      <c r="J19" s="694"/>
      <c r="K19" s="694"/>
    </row>
    <row r="20" spans="1:11">
      <c r="A20" s="694"/>
      <c r="B20" s="694"/>
      <c r="C20" s="694"/>
      <c r="D20" s="694"/>
      <c r="E20" s="694"/>
      <c r="F20" s="694"/>
      <c r="G20" s="694"/>
      <c r="H20" s="694"/>
      <c r="I20" s="694"/>
      <c r="J20" s="694"/>
      <c r="K20" s="694"/>
    </row>
    <row r="21" spans="1:11">
      <c r="A21" s="694"/>
      <c r="B21" s="694"/>
      <c r="C21" s="694"/>
      <c r="D21" s="694"/>
      <c r="E21" s="694"/>
      <c r="F21" s="694"/>
      <c r="G21" s="694"/>
      <c r="H21" s="694"/>
      <c r="I21" s="694"/>
      <c r="J21" s="694"/>
      <c r="K21" s="694"/>
    </row>
    <row r="22" spans="1:11">
      <c r="A22" s="694"/>
      <c r="B22" s="694"/>
      <c r="C22" s="694"/>
      <c r="D22" s="699"/>
      <c r="E22" s="694"/>
      <c r="F22" s="694"/>
      <c r="G22" s="694"/>
      <c r="H22" s="694"/>
      <c r="I22" s="694"/>
      <c r="J22" s="694"/>
      <c r="K22" s="694"/>
    </row>
    <row r="23" spans="1:11">
      <c r="A23" s="700"/>
      <c r="B23" s="694"/>
      <c r="C23" s="699"/>
      <c r="D23" s="699"/>
      <c r="E23" s="694"/>
      <c r="F23" s="694"/>
      <c r="G23" s="694"/>
      <c r="H23" s="694"/>
      <c r="I23" s="694"/>
      <c r="J23" s="694"/>
      <c r="K23" s="694"/>
    </row>
    <row r="24" spans="1:11" ht="25.5" customHeight="1">
      <c r="A24" s="1025"/>
      <c r="B24" s="694"/>
      <c r="C24" s="699"/>
      <c r="D24" s="699"/>
      <c r="E24" s="694"/>
      <c r="F24" s="694"/>
      <c r="G24" s="694"/>
      <c r="H24" s="694"/>
      <c r="I24" s="694"/>
      <c r="J24" s="694"/>
      <c r="K24" s="694"/>
    </row>
    <row r="25" spans="1:11">
      <c r="A25" s="1025"/>
      <c r="B25" s="694"/>
      <c r="C25" s="699"/>
      <c r="D25" s="699"/>
      <c r="E25" s="694"/>
      <c r="F25" s="694"/>
      <c r="G25" s="694"/>
      <c r="H25" s="694"/>
      <c r="I25" s="694"/>
      <c r="J25" s="694"/>
      <c r="K25" s="694"/>
    </row>
    <row r="26" spans="1:11" ht="25.5" customHeight="1">
      <c r="A26" s="1025"/>
      <c r="B26" s="694"/>
      <c r="C26" s="699"/>
      <c r="D26" s="699"/>
      <c r="E26" s="694"/>
      <c r="F26" s="694"/>
      <c r="G26" s="694"/>
      <c r="H26" s="694"/>
      <c r="I26" s="694"/>
      <c r="J26" s="694"/>
      <c r="K26" s="694"/>
    </row>
    <row r="27" spans="1:11">
      <c r="A27" s="1025"/>
      <c r="B27" s="694"/>
      <c r="C27" s="699"/>
      <c r="D27" s="699"/>
      <c r="E27" s="694"/>
      <c r="F27" s="694"/>
      <c r="G27" s="694"/>
      <c r="H27" s="694"/>
      <c r="I27" s="694"/>
      <c r="J27" s="694"/>
      <c r="K27" s="694"/>
    </row>
    <row r="28" spans="1:11">
      <c r="A28" s="694"/>
      <c r="B28" s="694"/>
      <c r="C28" s="694"/>
      <c r="D28" s="694"/>
      <c r="E28" s="694"/>
      <c r="F28" s="694"/>
      <c r="G28" s="694"/>
      <c r="H28" s="694"/>
      <c r="I28" s="694"/>
      <c r="J28" s="694"/>
      <c r="K28" s="694"/>
    </row>
    <row r="29" spans="1:11">
      <c r="A29" s="694"/>
      <c r="B29" s="694"/>
      <c r="C29" s="694"/>
      <c r="D29" s="694"/>
      <c r="E29" s="694"/>
      <c r="F29" s="694"/>
      <c r="G29" s="694"/>
      <c r="H29" s="694"/>
      <c r="I29" s="694"/>
      <c r="J29" s="694"/>
      <c r="K29" s="694"/>
    </row>
    <row r="30" spans="1:11">
      <c r="A30" s="694"/>
      <c r="B30" s="694"/>
      <c r="C30" s="694"/>
      <c r="D30" s="694"/>
      <c r="E30" s="694"/>
      <c r="F30" s="694"/>
      <c r="G30" s="694"/>
      <c r="H30" s="694"/>
      <c r="I30" s="694"/>
      <c r="J30" s="694"/>
      <c r="K30" s="694"/>
    </row>
    <row r="31" spans="1:11">
      <c r="A31" s="694"/>
      <c r="B31" s="694"/>
      <c r="C31" s="694"/>
      <c r="D31" s="694"/>
      <c r="E31" s="694"/>
      <c r="F31" s="694"/>
      <c r="G31" s="694"/>
      <c r="H31" s="694"/>
      <c r="I31" s="694"/>
      <c r="J31" s="694"/>
      <c r="K31" s="694"/>
    </row>
    <row r="32" spans="1:11">
      <c r="A32" s="694"/>
      <c r="B32" s="694"/>
      <c r="C32" s="694"/>
      <c r="D32" s="694"/>
      <c r="E32" s="694"/>
      <c r="F32" s="694"/>
      <c r="G32" s="694"/>
      <c r="H32" s="694"/>
      <c r="I32" s="694"/>
      <c r="J32" s="694"/>
      <c r="K32" s="694"/>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213" bottom="0" header="0" footer="0"/>
  <pageSetup paperSize="9" scale="9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rightToLeft="1" view="pageBreakPreview" zoomScaleNormal="100" zoomScaleSheetLayoutView="100" workbookViewId="0">
      <selection activeCell="B12" sqref="B12:E12"/>
    </sheetView>
  </sheetViews>
  <sheetFormatPr defaultColWidth="11.42578125" defaultRowHeight="12.75"/>
  <cols>
    <col min="1" max="1" width="24.140625" style="115" customWidth="1"/>
    <col min="2" max="4" width="11.42578125" style="115" customWidth="1"/>
    <col min="5" max="5" width="15.28515625" style="115" customWidth="1"/>
    <col min="6" max="6" width="21.85546875" style="115" customWidth="1"/>
    <col min="7" max="16384" width="11.42578125" style="115"/>
  </cols>
  <sheetData>
    <row r="1" spans="1:7" ht="40.5" customHeight="1">
      <c r="A1" s="1016" t="s">
        <v>1081</v>
      </c>
      <c r="B1" s="1003"/>
      <c r="C1" s="1003"/>
      <c r="D1" s="1003"/>
      <c r="E1" s="1003"/>
      <c r="F1" s="1003"/>
    </row>
    <row r="2" spans="1:7" ht="34.5" customHeight="1">
      <c r="A2" s="1027" t="s">
        <v>1573</v>
      </c>
      <c r="B2" s="1028"/>
      <c r="C2" s="1028"/>
      <c r="D2" s="1028"/>
      <c r="E2" s="1028"/>
      <c r="F2" s="1028"/>
    </row>
    <row r="3" spans="1:7" ht="15.75">
      <c r="A3" s="1002" t="s">
        <v>1797</v>
      </c>
      <c r="B3" s="1002"/>
      <c r="C3" s="1002"/>
      <c r="D3" s="1002"/>
      <c r="E3" s="1002"/>
      <c r="F3" s="1002"/>
    </row>
    <row r="4" spans="1:7" ht="15.75">
      <c r="A4" s="693"/>
      <c r="B4" s="693"/>
      <c r="C4" s="693"/>
      <c r="D4" s="693"/>
      <c r="E4" s="693"/>
      <c r="F4" s="693"/>
    </row>
    <row r="5" spans="1:7" ht="17.25" customHeight="1">
      <c r="A5" s="291" t="s">
        <v>152</v>
      </c>
      <c r="B5" s="292"/>
      <c r="C5" s="292"/>
      <c r="D5" s="292"/>
      <c r="E5" s="292"/>
      <c r="F5" s="293" t="s">
        <v>153</v>
      </c>
    </row>
    <row r="6" spans="1:7" ht="45" customHeight="1">
      <c r="A6" s="299" t="s">
        <v>826</v>
      </c>
      <c r="B6" s="299" t="s">
        <v>1241</v>
      </c>
      <c r="C6" s="299" t="s">
        <v>1242</v>
      </c>
      <c r="D6" s="299" t="s">
        <v>510</v>
      </c>
      <c r="E6" s="300" t="s">
        <v>1243</v>
      </c>
      <c r="F6" s="279" t="s">
        <v>825</v>
      </c>
    </row>
    <row r="7" spans="1:7" ht="26.25" customHeight="1" thickBot="1">
      <c r="A7" s="301">
        <v>2016</v>
      </c>
      <c r="B7" s="306">
        <v>11166</v>
      </c>
      <c r="C7" s="306">
        <v>9845</v>
      </c>
      <c r="D7" s="375">
        <v>10793</v>
      </c>
      <c r="E7" s="307">
        <v>0.88169442951818022</v>
      </c>
      <c r="F7" s="303">
        <v>2016</v>
      </c>
    </row>
    <row r="8" spans="1:7" ht="26.25" customHeight="1" thickTop="1" thickBot="1">
      <c r="A8" s="152">
        <v>2017</v>
      </c>
      <c r="B8" s="202">
        <v>11560</v>
      </c>
      <c r="C8" s="202">
        <v>9960</v>
      </c>
      <c r="D8" s="376">
        <v>11099</v>
      </c>
      <c r="E8" s="203">
        <v>0.86159169550173009</v>
      </c>
      <c r="F8" s="160">
        <v>2017</v>
      </c>
    </row>
    <row r="9" spans="1:7" ht="26.25" customHeight="1" thickTop="1" thickBot="1">
      <c r="A9" s="151">
        <v>2018</v>
      </c>
      <c r="B9" s="204">
        <v>11571</v>
      </c>
      <c r="C9" s="204">
        <v>10034</v>
      </c>
      <c r="D9" s="377">
        <v>11121</v>
      </c>
      <c r="E9" s="205">
        <v>0.8671679197994987</v>
      </c>
      <c r="F9" s="159">
        <v>2018</v>
      </c>
    </row>
    <row r="10" spans="1:7" ht="26.25" customHeight="1" thickTop="1" thickBot="1">
      <c r="A10" s="152">
        <v>2019</v>
      </c>
      <c r="B10" s="202">
        <v>11693</v>
      </c>
      <c r="C10" s="202">
        <v>10391</v>
      </c>
      <c r="D10" s="376">
        <v>11308</v>
      </c>
      <c r="E10" s="203">
        <v>0.88865132985546913</v>
      </c>
      <c r="F10" s="160">
        <v>2019</v>
      </c>
    </row>
    <row r="11" spans="1:7" ht="26.25" customHeight="1" thickTop="1" thickBot="1">
      <c r="A11" s="151">
        <v>2020</v>
      </c>
      <c r="B11" s="204">
        <v>11758</v>
      </c>
      <c r="C11" s="204">
        <v>11002</v>
      </c>
      <c r="D11" s="377">
        <v>11554</v>
      </c>
      <c r="E11" s="205">
        <v>0.94</v>
      </c>
      <c r="F11" s="159">
        <v>2020</v>
      </c>
      <c r="G11" s="860"/>
    </row>
    <row r="12" spans="1:7" ht="26.25" customHeight="1" thickTop="1">
      <c r="A12" s="152">
        <v>2021</v>
      </c>
      <c r="B12" s="202">
        <v>12222</v>
      </c>
      <c r="C12" s="202">
        <v>11608</v>
      </c>
      <c r="D12" s="376">
        <v>12052</v>
      </c>
      <c r="E12" s="203">
        <v>0.9497627229585992</v>
      </c>
      <c r="F12" s="160">
        <v>2021</v>
      </c>
      <c r="G12" s="860"/>
    </row>
    <row r="13" spans="1:7">
      <c r="A13" s="694"/>
      <c r="B13" s="694"/>
      <c r="C13" s="694"/>
      <c r="D13" s="694"/>
      <c r="E13" s="694"/>
      <c r="F13" s="694"/>
    </row>
    <row r="14" spans="1:7">
      <c r="A14" s="694"/>
      <c r="B14" s="694"/>
      <c r="C14" s="694"/>
      <c r="D14" s="694"/>
      <c r="E14" s="694"/>
      <c r="F14" s="694"/>
    </row>
    <row r="15" spans="1:7">
      <c r="A15" s="694"/>
      <c r="B15" s="694"/>
      <c r="C15" s="694"/>
      <c r="D15" s="694"/>
      <c r="E15" s="694"/>
      <c r="F15" s="694"/>
    </row>
    <row r="16" spans="1:7">
      <c r="A16" s="694"/>
      <c r="B16" s="697"/>
      <c r="C16" s="694"/>
      <c r="D16" s="694"/>
      <c r="E16" s="694"/>
      <c r="F16" s="694"/>
    </row>
    <row r="17" spans="1:6">
      <c r="A17" s="694"/>
      <c r="B17" s="697"/>
      <c r="C17" s="694"/>
      <c r="D17" s="694"/>
      <c r="E17" s="694"/>
      <c r="F17" s="694"/>
    </row>
    <row r="18" spans="1:6">
      <c r="A18" s="694"/>
      <c r="B18" s="697"/>
      <c r="C18" s="694"/>
      <c r="D18" s="694"/>
      <c r="E18" s="694"/>
      <c r="F18" s="694"/>
    </row>
    <row r="19" spans="1:6">
      <c r="A19" s="694"/>
      <c r="B19" s="697"/>
      <c r="C19" s="694"/>
      <c r="D19" s="694"/>
      <c r="E19" s="694"/>
      <c r="F19" s="694"/>
    </row>
    <row r="20" spans="1:6">
      <c r="A20" s="694"/>
      <c r="B20" s="697"/>
      <c r="C20" s="694"/>
      <c r="D20" s="694"/>
      <c r="E20" s="694"/>
      <c r="F20" s="694"/>
    </row>
    <row r="21" spans="1:6">
      <c r="A21" s="694"/>
      <c r="B21" s="694"/>
      <c r="C21" s="694"/>
      <c r="D21" s="694"/>
      <c r="E21" s="694"/>
      <c r="F21" s="694"/>
    </row>
    <row r="22" spans="1:6">
      <c r="A22" s="694"/>
      <c r="B22" s="694"/>
      <c r="C22" s="694"/>
      <c r="D22" s="694"/>
      <c r="E22" s="694"/>
      <c r="F22" s="694"/>
    </row>
    <row r="23" spans="1:6">
      <c r="A23" s="694"/>
      <c r="B23" s="694"/>
      <c r="C23" s="694"/>
      <c r="D23" s="694"/>
      <c r="E23" s="694"/>
      <c r="F23" s="694"/>
    </row>
    <row r="24" spans="1:6">
      <c r="A24" s="694"/>
      <c r="B24" s="694"/>
      <c r="C24" s="694"/>
      <c r="D24" s="694"/>
      <c r="E24" s="694"/>
      <c r="F24" s="694"/>
    </row>
    <row r="25" spans="1:6">
      <c r="A25" s="694"/>
      <c r="B25" s="694"/>
      <c r="C25" s="694"/>
      <c r="D25" s="694"/>
      <c r="E25" s="694"/>
      <c r="F25" s="694"/>
    </row>
    <row r="26" spans="1:6">
      <c r="A26" s="694"/>
      <c r="B26" s="694"/>
      <c r="C26" s="694"/>
      <c r="D26" s="694"/>
      <c r="E26" s="694"/>
      <c r="F26" s="694"/>
    </row>
    <row r="27" spans="1:6">
      <c r="A27" s="694"/>
      <c r="B27" s="694"/>
      <c r="C27" s="694"/>
      <c r="D27" s="694"/>
      <c r="E27" s="694"/>
      <c r="F27" s="694"/>
    </row>
    <row r="28" spans="1:6">
      <c r="A28" s="694"/>
      <c r="B28" s="694"/>
      <c r="C28" s="694"/>
      <c r="D28" s="694"/>
      <c r="E28" s="694"/>
      <c r="F28" s="694"/>
    </row>
    <row r="29" spans="1:6">
      <c r="A29" s="694"/>
      <c r="B29" s="694"/>
      <c r="C29" s="694"/>
      <c r="D29" s="694"/>
      <c r="E29" s="694"/>
      <c r="F29" s="694"/>
    </row>
    <row r="30" spans="1:6">
      <c r="A30" s="694"/>
      <c r="B30" s="694"/>
      <c r="C30" s="694"/>
      <c r="D30" s="694"/>
      <c r="E30" s="694"/>
      <c r="F30" s="694"/>
    </row>
    <row r="31" spans="1:6">
      <c r="A31" s="694"/>
      <c r="B31" s="694"/>
      <c r="C31" s="694"/>
      <c r="D31" s="694"/>
      <c r="E31" s="694"/>
      <c r="F31" s="694"/>
    </row>
    <row r="32" spans="1:6">
      <c r="A32" s="694"/>
      <c r="B32" s="694"/>
      <c r="C32" s="694"/>
      <c r="D32" s="694"/>
      <c r="E32" s="694"/>
      <c r="F32" s="694"/>
    </row>
    <row r="33" spans="1:6">
      <c r="A33" s="694"/>
      <c r="B33" s="694"/>
      <c r="C33" s="694"/>
      <c r="D33" s="694"/>
      <c r="E33" s="694"/>
      <c r="F33" s="694"/>
    </row>
    <row r="34" spans="1:6">
      <c r="A34" s="694"/>
      <c r="B34" s="694"/>
      <c r="C34" s="694"/>
      <c r="D34" s="694"/>
      <c r="E34" s="694"/>
      <c r="F34" s="694"/>
    </row>
    <row r="35" spans="1:6">
      <c r="A35" s="694"/>
      <c r="B35" s="694"/>
      <c r="C35" s="694"/>
      <c r="D35" s="694"/>
      <c r="E35" s="694"/>
      <c r="F35" s="694"/>
    </row>
    <row r="36" spans="1:6">
      <c r="A36" s="694"/>
      <c r="B36" s="694"/>
      <c r="C36" s="694"/>
      <c r="D36" s="694"/>
      <c r="E36" s="694"/>
      <c r="F36" s="694"/>
    </row>
    <row r="37" spans="1:6">
      <c r="A37" s="694"/>
      <c r="B37" s="694"/>
      <c r="C37" s="694"/>
      <c r="D37" s="694"/>
      <c r="E37" s="694"/>
      <c r="F37" s="694"/>
    </row>
    <row r="38" spans="1:6">
      <c r="A38" s="694"/>
      <c r="B38" s="694"/>
      <c r="C38" s="694"/>
      <c r="D38" s="694"/>
      <c r="E38" s="694"/>
      <c r="F38" s="694"/>
    </row>
    <row r="39" spans="1:6">
      <c r="A39" s="694"/>
      <c r="B39" s="694"/>
      <c r="C39" s="694"/>
      <c r="D39" s="694"/>
      <c r="E39" s="694"/>
      <c r="F39" s="694"/>
    </row>
    <row r="40" spans="1:6">
      <c r="A40" s="694"/>
      <c r="B40" s="694"/>
      <c r="C40" s="694"/>
      <c r="D40" s="694"/>
      <c r="E40" s="694"/>
      <c r="F40" s="694"/>
    </row>
    <row r="41" spans="1:6">
      <c r="A41" s="694"/>
      <c r="B41" s="694"/>
      <c r="C41" s="694"/>
      <c r="D41" s="694"/>
      <c r="E41" s="694"/>
      <c r="F41" s="694"/>
    </row>
  </sheetData>
  <mergeCells count="3">
    <mergeCell ref="A1:F1"/>
    <mergeCell ref="A2:F2"/>
    <mergeCell ref="A3:F3"/>
  </mergeCells>
  <printOptions horizontalCentered="1" verticalCentered="1"/>
  <pageMargins left="0" right="0" top="0.74803149606299213" bottom="0" header="0" footer="0"/>
  <pageSetup paperSize="9" scale="9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rightToLeft="1" view="pageBreakPreview" zoomScaleNormal="100" zoomScaleSheetLayoutView="100" workbookViewId="0">
      <selection activeCell="E15" sqref="E15"/>
    </sheetView>
  </sheetViews>
  <sheetFormatPr defaultColWidth="11.42578125" defaultRowHeight="12.75"/>
  <cols>
    <col min="1" max="1" width="33.42578125" style="115" customWidth="1"/>
    <col min="2" max="2" width="26.42578125" style="115" customWidth="1"/>
    <col min="3" max="3" width="33.42578125" style="115" customWidth="1"/>
    <col min="4" max="16384" width="11.42578125" style="115"/>
  </cols>
  <sheetData>
    <row r="1" spans="1:4" ht="21.75">
      <c r="A1" s="1016" t="s">
        <v>830</v>
      </c>
      <c r="B1" s="1003"/>
      <c r="C1" s="1003"/>
      <c r="D1" s="165"/>
    </row>
    <row r="2" spans="1:4" ht="32.25" customHeight="1">
      <c r="A2" s="1015" t="s">
        <v>1571</v>
      </c>
      <c r="B2" s="1002"/>
      <c r="C2" s="1002"/>
      <c r="D2" s="166"/>
    </row>
    <row r="3" spans="1:4" ht="15.75">
      <c r="A3" s="1002" t="s">
        <v>1797</v>
      </c>
      <c r="B3" s="1002"/>
      <c r="C3" s="1002"/>
      <c r="D3" s="166"/>
    </row>
    <row r="4" spans="1:4" ht="15.75">
      <c r="A4" s="693"/>
      <c r="B4" s="693"/>
      <c r="C4" s="693"/>
      <c r="D4" s="166"/>
    </row>
    <row r="5" spans="1:4" ht="17.25" customHeight="1">
      <c r="A5" s="291" t="s">
        <v>154</v>
      </c>
      <c r="B5" s="292"/>
      <c r="C5" s="293" t="s">
        <v>155</v>
      </c>
    </row>
    <row r="6" spans="1:4" ht="51.75" customHeight="1">
      <c r="A6" s="299" t="s">
        <v>826</v>
      </c>
      <c r="B6" s="299" t="s">
        <v>831</v>
      </c>
      <c r="C6" s="279" t="s">
        <v>825</v>
      </c>
    </row>
    <row r="7" spans="1:4" ht="24.75" customHeight="1" thickBot="1">
      <c r="A7" s="301">
        <v>2016</v>
      </c>
      <c r="B7" s="302">
        <v>13.362335162290886</v>
      </c>
      <c r="C7" s="303">
        <v>2016</v>
      </c>
    </row>
    <row r="8" spans="1:4" ht="24.75" customHeight="1" thickTop="1" thickBot="1">
      <c r="A8" s="152">
        <v>2017</v>
      </c>
      <c r="B8" s="198">
        <v>13.602226937569819</v>
      </c>
      <c r="C8" s="160">
        <v>2017</v>
      </c>
    </row>
    <row r="9" spans="1:4" ht="24.75" customHeight="1" thickTop="1" thickBot="1">
      <c r="A9" s="151">
        <v>2018</v>
      </c>
      <c r="B9" s="199">
        <v>13.776043430716973</v>
      </c>
      <c r="C9" s="159">
        <v>2018</v>
      </c>
    </row>
    <row r="10" spans="1:4" ht="24.75" customHeight="1" thickTop="1" thickBot="1">
      <c r="A10" s="152">
        <v>2019</v>
      </c>
      <c r="B10" s="198">
        <v>13.726034300271664</v>
      </c>
      <c r="C10" s="160">
        <v>2019</v>
      </c>
    </row>
    <row r="11" spans="1:4" ht="24.75" customHeight="1" thickTop="1" thickBot="1">
      <c r="A11" s="151">
        <v>2020</v>
      </c>
      <c r="B11" s="199">
        <v>14</v>
      </c>
      <c r="C11" s="159">
        <v>2020</v>
      </c>
    </row>
    <row r="12" spans="1:4" ht="24.75" customHeight="1" thickTop="1">
      <c r="A12" s="152">
        <v>2021</v>
      </c>
      <c r="B12" s="198">
        <v>15.438989605812923</v>
      </c>
      <c r="C12" s="160">
        <v>2021</v>
      </c>
    </row>
    <row r="13" spans="1:4">
      <c r="A13" s="694"/>
      <c r="B13" s="694"/>
      <c r="C13" s="694"/>
    </row>
    <row r="14" spans="1:4">
      <c r="A14" s="694"/>
      <c r="B14" s="694"/>
      <c r="C14" s="694"/>
    </row>
    <row r="15" spans="1:4">
      <c r="A15" s="694"/>
      <c r="B15" s="694"/>
      <c r="C15" s="694"/>
    </row>
    <row r="16" spans="1:4">
      <c r="A16" s="694"/>
      <c r="B16" s="694"/>
      <c r="C16" s="694"/>
    </row>
    <row r="17" spans="1:3">
      <c r="A17" s="694"/>
      <c r="B17" s="694"/>
      <c r="C17" s="694"/>
    </row>
    <row r="18" spans="1:3">
      <c r="A18" s="694"/>
      <c r="B18" s="694"/>
      <c r="C18" s="694"/>
    </row>
    <row r="19" spans="1:3">
      <c r="A19" s="694"/>
      <c r="B19" s="694"/>
      <c r="C19" s="694"/>
    </row>
    <row r="20" spans="1:3">
      <c r="A20" s="694"/>
      <c r="B20" s="694"/>
      <c r="C20" s="694"/>
    </row>
    <row r="21" spans="1:3">
      <c r="A21" s="694"/>
      <c r="B21" s="694"/>
      <c r="C21" s="694"/>
    </row>
    <row r="22" spans="1:3">
      <c r="A22" s="694"/>
      <c r="B22" s="694"/>
      <c r="C22" s="694"/>
    </row>
    <row r="23" spans="1:3">
      <c r="A23" s="694"/>
      <c r="B23" s="694"/>
      <c r="C23" s="694"/>
    </row>
    <row r="24" spans="1:3">
      <c r="A24" s="694"/>
      <c r="B24" s="694"/>
      <c r="C24" s="694"/>
    </row>
    <row r="25" spans="1:3">
      <c r="A25" s="694"/>
      <c r="B25" s="694"/>
      <c r="C25" s="694"/>
    </row>
    <row r="26" spans="1:3">
      <c r="A26" s="694"/>
      <c r="B26" s="694"/>
      <c r="C26" s="694"/>
    </row>
    <row r="27" spans="1:3">
      <c r="A27" s="694"/>
      <c r="B27" s="694"/>
      <c r="C27" s="694"/>
    </row>
    <row r="28" spans="1:3">
      <c r="A28" s="694"/>
      <c r="B28" s="694"/>
      <c r="C28" s="694"/>
    </row>
    <row r="29" spans="1:3">
      <c r="A29" s="694"/>
      <c r="B29" s="694"/>
      <c r="C29" s="694"/>
    </row>
    <row r="30" spans="1:3">
      <c r="A30" s="694"/>
      <c r="B30" s="694"/>
      <c r="C30" s="694"/>
    </row>
    <row r="31" spans="1:3">
      <c r="A31" s="694"/>
      <c r="B31" s="694"/>
      <c r="C31" s="694"/>
    </row>
    <row r="32" spans="1:3">
      <c r="A32" s="694"/>
      <c r="B32" s="694"/>
      <c r="C32" s="694"/>
    </row>
    <row r="33" spans="1:3">
      <c r="A33" s="694"/>
      <c r="B33" s="694"/>
      <c r="C33" s="694"/>
    </row>
    <row r="34" spans="1:3">
      <c r="A34" s="694"/>
      <c r="B34" s="694"/>
      <c r="C34" s="694"/>
    </row>
    <row r="35" spans="1:3">
      <c r="A35" s="694"/>
      <c r="B35" s="694"/>
      <c r="C35" s="694"/>
    </row>
    <row r="36" spans="1:3">
      <c r="A36" s="694"/>
      <c r="B36" s="694"/>
      <c r="C36" s="694"/>
    </row>
    <row r="37" spans="1:3">
      <c r="A37" s="694"/>
      <c r="B37" s="694"/>
      <c r="C37" s="694"/>
    </row>
    <row r="38" spans="1:3">
      <c r="A38" s="694"/>
      <c r="B38" s="694"/>
      <c r="C38" s="694"/>
    </row>
    <row r="39" spans="1:3">
      <c r="A39" s="694"/>
      <c r="B39" s="694"/>
      <c r="C39" s="694"/>
    </row>
    <row r="40" spans="1:3">
      <c r="A40" s="694"/>
      <c r="B40" s="694"/>
      <c r="C40" s="694"/>
    </row>
  </sheetData>
  <mergeCells count="3">
    <mergeCell ref="A1:C1"/>
    <mergeCell ref="A2:C2"/>
    <mergeCell ref="A3:C3"/>
  </mergeCells>
  <printOptions horizontalCentered="1" verticalCentered="1"/>
  <pageMargins left="0" right="0" top="0.74803149606299213" bottom="0" header="0" footer="0"/>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rightToLeft="1" view="pageBreakPreview" zoomScaleNormal="100" zoomScaleSheetLayoutView="100" workbookViewId="0">
      <selection activeCell="G6" sqref="G6"/>
    </sheetView>
  </sheetViews>
  <sheetFormatPr defaultColWidth="11.42578125" defaultRowHeight="12.75"/>
  <cols>
    <col min="1" max="1" width="33.42578125" style="115" customWidth="1"/>
    <col min="2" max="2" width="26.42578125" style="115" customWidth="1"/>
    <col min="3" max="3" width="33.42578125" style="115" customWidth="1"/>
    <col min="4" max="16384" width="11.42578125" style="115"/>
  </cols>
  <sheetData>
    <row r="1" spans="1:4" ht="38.25" customHeight="1">
      <c r="A1" s="1016" t="s">
        <v>832</v>
      </c>
      <c r="B1" s="1003"/>
      <c r="C1" s="1003"/>
      <c r="D1" s="165"/>
    </row>
    <row r="2" spans="1:4" ht="32.25" customHeight="1">
      <c r="A2" s="1015" t="s">
        <v>1750</v>
      </c>
      <c r="B2" s="1002"/>
      <c r="C2" s="1002"/>
      <c r="D2" s="166"/>
    </row>
    <row r="3" spans="1:4" ht="15.75">
      <c r="A3" s="1002" t="s">
        <v>1797</v>
      </c>
      <c r="B3" s="1002"/>
      <c r="C3" s="1002"/>
      <c r="D3" s="166"/>
    </row>
    <row r="4" spans="1:4" ht="15.75">
      <c r="A4" s="693"/>
      <c r="B4" s="693"/>
      <c r="C4" s="693"/>
      <c r="D4" s="166"/>
    </row>
    <row r="5" spans="1:4" ht="17.25" customHeight="1">
      <c r="A5" s="291" t="s">
        <v>156</v>
      </c>
      <c r="B5" s="292"/>
      <c r="C5" s="293" t="s">
        <v>157</v>
      </c>
    </row>
    <row r="6" spans="1:4" ht="51.75" customHeight="1">
      <c r="A6" s="299" t="s">
        <v>826</v>
      </c>
      <c r="B6" s="299" t="s">
        <v>831</v>
      </c>
      <c r="C6" s="279" t="s">
        <v>825</v>
      </c>
    </row>
    <row r="7" spans="1:4" ht="24.75" customHeight="1" thickBot="1">
      <c r="A7" s="301">
        <v>2016</v>
      </c>
      <c r="B7" s="307">
        <v>0.13855010530100303</v>
      </c>
      <c r="C7" s="303">
        <v>2016</v>
      </c>
    </row>
    <row r="8" spans="1:4" ht="24.75" customHeight="1" thickTop="1" thickBot="1">
      <c r="A8" s="152">
        <v>2017</v>
      </c>
      <c r="B8" s="203">
        <v>0.13185677112993807</v>
      </c>
      <c r="C8" s="160">
        <v>2017</v>
      </c>
    </row>
    <row r="9" spans="1:4" ht="24.75" customHeight="1" thickTop="1" thickBot="1">
      <c r="A9" s="151">
        <v>2018</v>
      </c>
      <c r="B9" s="205">
        <v>0.12441237115370753</v>
      </c>
      <c r="C9" s="159">
        <v>2018</v>
      </c>
    </row>
    <row r="10" spans="1:4" ht="24.75" customHeight="1" thickTop="1" thickBot="1">
      <c r="A10" s="152">
        <v>2019</v>
      </c>
      <c r="B10" s="203">
        <v>0.09</v>
      </c>
      <c r="C10" s="160">
        <v>2019</v>
      </c>
    </row>
    <row r="11" spans="1:4" ht="24.75" customHeight="1" thickTop="1" thickBot="1">
      <c r="A11" s="151">
        <v>2020</v>
      </c>
      <c r="B11" s="205">
        <v>0.05</v>
      </c>
      <c r="C11" s="159">
        <v>2020</v>
      </c>
    </row>
    <row r="12" spans="1:4" ht="24.75" customHeight="1" thickTop="1">
      <c r="A12" s="152">
        <v>2021</v>
      </c>
      <c r="B12" s="203">
        <v>4.8476837964685118E-2</v>
      </c>
      <c r="C12" s="160">
        <v>2021</v>
      </c>
    </row>
    <row r="13" spans="1:4">
      <c r="A13" s="694"/>
      <c r="B13" s="694"/>
      <c r="C13" s="694"/>
    </row>
    <row r="14" spans="1:4">
      <c r="A14" s="694"/>
      <c r="B14" s="694"/>
      <c r="C14" s="694"/>
    </row>
    <row r="15" spans="1:4">
      <c r="A15" s="694"/>
      <c r="B15" s="694"/>
      <c r="C15" s="694"/>
    </row>
    <row r="16" spans="1:4">
      <c r="A16" s="694"/>
      <c r="B16" s="694"/>
      <c r="C16" s="694"/>
    </row>
    <row r="17" spans="1:3">
      <c r="A17" s="694"/>
      <c r="B17" s="694"/>
      <c r="C17" s="694"/>
    </row>
    <row r="18" spans="1:3">
      <c r="A18" s="694"/>
      <c r="B18" s="694"/>
      <c r="C18" s="694"/>
    </row>
    <row r="19" spans="1:3">
      <c r="A19" s="694"/>
      <c r="B19" s="694"/>
      <c r="C19" s="694"/>
    </row>
    <row r="20" spans="1:3">
      <c r="A20" s="694"/>
      <c r="B20" s="694"/>
      <c r="C20" s="694"/>
    </row>
    <row r="21" spans="1:3">
      <c r="A21" s="694"/>
      <c r="B21" s="694"/>
      <c r="C21" s="694"/>
    </row>
    <row r="22" spans="1:3">
      <c r="A22" s="694"/>
      <c r="B22" s="694"/>
      <c r="C22" s="694"/>
    </row>
    <row r="23" spans="1:3">
      <c r="A23" s="694"/>
      <c r="B23" s="694"/>
      <c r="C23" s="694"/>
    </row>
    <row r="24" spans="1:3">
      <c r="A24" s="694"/>
      <c r="B24" s="694"/>
      <c r="C24" s="694"/>
    </row>
    <row r="25" spans="1:3">
      <c r="A25" s="694"/>
      <c r="B25" s="694"/>
      <c r="C25" s="694"/>
    </row>
    <row r="26" spans="1:3">
      <c r="A26" s="694"/>
      <c r="B26" s="694"/>
      <c r="C26" s="694"/>
    </row>
    <row r="27" spans="1:3">
      <c r="A27" s="694"/>
      <c r="B27" s="694"/>
      <c r="C27" s="694"/>
    </row>
    <row r="28" spans="1:3">
      <c r="A28" s="694"/>
      <c r="B28" s="694"/>
      <c r="C28" s="694"/>
    </row>
    <row r="29" spans="1:3">
      <c r="A29" s="694"/>
      <c r="B29" s="694"/>
      <c r="C29" s="694"/>
    </row>
    <row r="30" spans="1:3">
      <c r="A30" s="694"/>
      <c r="B30" s="694"/>
      <c r="C30" s="694"/>
    </row>
    <row r="31" spans="1:3">
      <c r="A31" s="694"/>
      <c r="B31" s="694"/>
      <c r="C31" s="694"/>
    </row>
    <row r="32" spans="1:3">
      <c r="A32" s="694"/>
      <c r="B32" s="694"/>
      <c r="C32" s="694"/>
    </row>
    <row r="33" spans="1:3">
      <c r="A33" s="694"/>
      <c r="B33" s="694"/>
      <c r="C33" s="694"/>
    </row>
    <row r="34" spans="1:3">
      <c r="A34" s="694"/>
      <c r="B34" s="694"/>
      <c r="C34" s="694"/>
    </row>
    <row r="35" spans="1:3">
      <c r="A35" s="694"/>
      <c r="B35" s="694"/>
      <c r="C35" s="694"/>
    </row>
    <row r="36" spans="1:3">
      <c r="A36" s="694"/>
      <c r="B36" s="694"/>
      <c r="C36" s="694"/>
    </row>
    <row r="37" spans="1:3">
      <c r="A37" s="694"/>
      <c r="B37" s="694"/>
      <c r="C37" s="694"/>
    </row>
    <row r="38" spans="1:3">
      <c r="A38" s="694"/>
      <c r="B38" s="694"/>
      <c r="C38" s="694"/>
    </row>
    <row r="39" spans="1:3">
      <c r="A39" s="694"/>
      <c r="B39" s="694"/>
      <c r="C39" s="694"/>
    </row>
    <row r="40" spans="1:3">
      <c r="A40" s="694"/>
      <c r="B40" s="694"/>
      <c r="C40" s="694"/>
    </row>
  </sheetData>
  <mergeCells count="3">
    <mergeCell ref="A1:C1"/>
    <mergeCell ref="A2:C2"/>
    <mergeCell ref="A3:C3"/>
  </mergeCells>
  <printOptions horizontalCentered="1" verticalCentered="1"/>
  <pageMargins left="0" right="0" top="0.74803149606299213" bottom="0" header="0" footer="0"/>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topLeftCell="A19" zoomScaleNormal="100" zoomScaleSheetLayoutView="100" workbookViewId="0">
      <selection activeCell="F18" sqref="F18"/>
    </sheetView>
  </sheetViews>
  <sheetFormatPr defaultRowHeight="12.75"/>
  <cols>
    <col min="1" max="1" width="103" customWidth="1"/>
  </cols>
  <sheetData/>
  <printOptions horizontalCentered="1" verticalCentered="1"/>
  <pageMargins left="0" right="0" top="0" bottom="0" header="0" footer="0"/>
  <pageSetup paperSize="9" scale="9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topLeftCell="A13" zoomScale="90" zoomScaleNormal="100" zoomScaleSheetLayoutView="90" workbookViewId="0">
      <selection activeCell="C24" sqref="C24"/>
    </sheetView>
  </sheetViews>
  <sheetFormatPr defaultRowHeight="12.75"/>
  <cols>
    <col min="1" max="1" width="105.85546875" customWidth="1"/>
  </cols>
  <sheetData/>
  <printOptions horizontalCentered="1" verticalCentered="1"/>
  <pageMargins left="0" right="0" top="0" bottom="0" header="0" footer="0"/>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rightToLeft="1" view="pageBreakPreview" topLeftCell="A2" zoomScale="80" zoomScaleNormal="100" zoomScaleSheetLayoutView="80" workbookViewId="0">
      <selection activeCell="F7" sqref="F7:F14"/>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1033" t="s">
        <v>689</v>
      </c>
      <c r="B1" s="1033"/>
      <c r="C1" s="1033"/>
      <c r="D1" s="1033"/>
      <c r="E1" s="1033"/>
      <c r="F1" s="1033"/>
      <c r="G1" s="1033"/>
    </row>
    <row r="2" spans="1:9" s="7" customFormat="1" ht="20.25">
      <c r="A2" s="1034" t="s">
        <v>1082</v>
      </c>
      <c r="B2" s="1034"/>
      <c r="C2" s="1034"/>
      <c r="D2" s="1034"/>
      <c r="E2" s="1034"/>
      <c r="F2" s="1034"/>
      <c r="G2" s="1034"/>
    </row>
    <row r="3" spans="1:9" s="7" customFormat="1" ht="20.25">
      <c r="A3" s="1034">
        <v>2021</v>
      </c>
      <c r="B3" s="1034"/>
      <c r="C3" s="1034"/>
      <c r="D3" s="1034"/>
      <c r="E3" s="1034"/>
      <c r="F3" s="1034"/>
      <c r="G3" s="1034"/>
    </row>
    <row r="4" spans="1:9" s="612" customFormat="1" ht="21" customHeight="1">
      <c r="A4" s="610" t="s">
        <v>375</v>
      </c>
      <c r="B4" s="610"/>
      <c r="C4" s="611"/>
      <c r="D4" s="611"/>
      <c r="E4" s="611"/>
      <c r="F4" s="611"/>
      <c r="G4" s="613" t="s">
        <v>376</v>
      </c>
    </row>
    <row r="5" spans="1:9" s="10" customFormat="1" ht="33" customHeight="1">
      <c r="A5" s="1029" t="s">
        <v>83</v>
      </c>
      <c r="B5" s="56" t="s">
        <v>5</v>
      </c>
      <c r="C5" s="56" t="s">
        <v>86</v>
      </c>
      <c r="D5" s="56" t="s">
        <v>1202</v>
      </c>
      <c r="E5" s="56" t="s">
        <v>87</v>
      </c>
      <c r="F5" s="56" t="s">
        <v>1201</v>
      </c>
      <c r="G5" s="1031" t="s">
        <v>84</v>
      </c>
    </row>
    <row r="6" spans="1:9" s="10" customFormat="1" ht="30.75" customHeight="1">
      <c r="A6" s="1030"/>
      <c r="B6" s="55" t="s">
        <v>6</v>
      </c>
      <c r="C6" s="55" t="s">
        <v>88</v>
      </c>
      <c r="D6" s="55" t="s">
        <v>482</v>
      </c>
      <c r="E6" s="55" t="s">
        <v>89</v>
      </c>
      <c r="F6" s="55" t="s">
        <v>90</v>
      </c>
      <c r="G6" s="1032"/>
    </row>
    <row r="7" spans="1:9" s="1" customFormat="1" ht="27" customHeight="1" thickBot="1">
      <c r="A7" s="39" t="s">
        <v>91</v>
      </c>
      <c r="B7" s="206">
        <v>1047019</v>
      </c>
      <c r="C7" s="206">
        <v>930588</v>
      </c>
      <c r="D7" s="206">
        <v>814156</v>
      </c>
      <c r="E7" s="206">
        <v>812855</v>
      </c>
      <c r="F7" s="206">
        <v>116432</v>
      </c>
      <c r="G7" s="589" t="s">
        <v>98</v>
      </c>
    </row>
    <row r="8" spans="1:9" s="1" customFormat="1" ht="27" customHeight="1" thickBot="1">
      <c r="A8" s="40" t="s">
        <v>92</v>
      </c>
      <c r="B8" s="207">
        <v>648077</v>
      </c>
      <c r="C8" s="207">
        <v>534635</v>
      </c>
      <c r="D8" s="207">
        <v>429395</v>
      </c>
      <c r="E8" s="207">
        <v>428465</v>
      </c>
      <c r="F8" s="207">
        <v>105240</v>
      </c>
      <c r="G8" s="590" t="s">
        <v>99</v>
      </c>
    </row>
    <row r="9" spans="1:9" s="1" customFormat="1" ht="27" customHeight="1" thickBot="1">
      <c r="A9" s="39" t="s">
        <v>93</v>
      </c>
      <c r="B9" s="206">
        <v>334215</v>
      </c>
      <c r="C9" s="206">
        <v>305497</v>
      </c>
      <c r="D9" s="206">
        <v>279019</v>
      </c>
      <c r="E9" s="206">
        <v>278738</v>
      </c>
      <c r="F9" s="206">
        <v>26478</v>
      </c>
      <c r="G9" s="589" t="s">
        <v>100</v>
      </c>
    </row>
    <row r="10" spans="1:9" s="1" customFormat="1" ht="27" customHeight="1" thickBot="1">
      <c r="A10" s="40" t="s">
        <v>1234</v>
      </c>
      <c r="B10" s="207">
        <v>98345</v>
      </c>
      <c r="C10" s="207">
        <v>82083</v>
      </c>
      <c r="D10" s="207">
        <v>68514</v>
      </c>
      <c r="E10" s="207">
        <v>68406</v>
      </c>
      <c r="F10" s="207">
        <v>13569</v>
      </c>
      <c r="G10" s="590" t="s">
        <v>101</v>
      </c>
    </row>
    <row r="11" spans="1:9" s="1" customFormat="1" ht="27" customHeight="1" thickBot="1">
      <c r="A11" s="39" t="s">
        <v>95</v>
      </c>
      <c r="B11" s="206">
        <v>212979</v>
      </c>
      <c r="C11" s="206">
        <v>199595</v>
      </c>
      <c r="D11" s="206">
        <v>188410</v>
      </c>
      <c r="E11" s="206">
        <v>188353</v>
      </c>
      <c r="F11" s="206">
        <v>11185</v>
      </c>
      <c r="G11" s="589" t="s">
        <v>103</v>
      </c>
    </row>
    <row r="12" spans="1:9" s="1" customFormat="1" ht="27" customHeight="1" thickBot="1">
      <c r="A12" s="40" t="s">
        <v>96</v>
      </c>
      <c r="B12" s="207">
        <v>11239</v>
      </c>
      <c r="C12" s="207">
        <v>8660</v>
      </c>
      <c r="D12" s="207">
        <v>7056</v>
      </c>
      <c r="E12" s="207">
        <v>7056</v>
      </c>
      <c r="F12" s="207">
        <v>1604</v>
      </c>
      <c r="G12" s="590" t="s">
        <v>102</v>
      </c>
    </row>
    <row r="13" spans="1:9" s="1" customFormat="1" ht="27" customHeight="1" thickBot="1">
      <c r="A13" s="39" t="s">
        <v>97</v>
      </c>
      <c r="B13" s="206">
        <v>64537</v>
      </c>
      <c r="C13" s="206">
        <v>53419</v>
      </c>
      <c r="D13" s="206">
        <v>43529</v>
      </c>
      <c r="E13" s="206">
        <v>43497</v>
      </c>
      <c r="F13" s="206">
        <v>9890</v>
      </c>
      <c r="G13" s="589" t="s">
        <v>327</v>
      </c>
    </row>
    <row r="14" spans="1:9" s="1" customFormat="1" ht="27" customHeight="1">
      <c r="A14" s="49" t="s">
        <v>1235</v>
      </c>
      <c r="B14" s="322">
        <v>209283</v>
      </c>
      <c r="C14" s="322">
        <v>201186</v>
      </c>
      <c r="D14" s="322">
        <v>193838</v>
      </c>
      <c r="E14" s="322">
        <v>193797</v>
      </c>
      <c r="F14" s="322">
        <v>7348</v>
      </c>
      <c r="G14" s="591" t="s">
        <v>1236</v>
      </c>
      <c r="I14" s="106"/>
    </row>
    <row r="15" spans="1:9" s="1" customFormat="1" ht="27" customHeight="1">
      <c r="A15" s="323" t="s">
        <v>474</v>
      </c>
      <c r="B15" s="324">
        <f>SUM(B7:B14)</f>
        <v>2625694</v>
      </c>
      <c r="C15" s="324">
        <f>SUM(C7:C14)</f>
        <v>2315663</v>
      </c>
      <c r="D15" s="324">
        <f>SUM(D7:D14)</f>
        <v>2023917</v>
      </c>
      <c r="E15" s="324">
        <f>SUM(E7:E14)</f>
        <v>2021167</v>
      </c>
      <c r="F15" s="324">
        <f>SUM(F7:F14)</f>
        <v>291746</v>
      </c>
      <c r="G15" s="325" t="s">
        <v>475</v>
      </c>
    </row>
    <row r="17" spans="1:4" ht="24.95" customHeight="1">
      <c r="A17" s="36"/>
      <c r="B17" s="11" t="s">
        <v>1210</v>
      </c>
      <c r="C17" s="11" t="s">
        <v>1211</v>
      </c>
    </row>
    <row r="18" spans="1:4" ht="24.95" customHeight="1">
      <c r="A18" s="24" t="s">
        <v>606</v>
      </c>
      <c r="B18" s="98">
        <f>D7</f>
        <v>814156</v>
      </c>
      <c r="C18" s="98">
        <f>F7</f>
        <v>116432</v>
      </c>
    </row>
    <row r="19" spans="1:4" ht="24.95" customHeight="1">
      <c r="A19" s="24" t="s">
        <v>607</v>
      </c>
      <c r="B19" s="11">
        <f>D8</f>
        <v>429395</v>
      </c>
      <c r="C19" s="98">
        <f>F8</f>
        <v>105240</v>
      </c>
    </row>
    <row r="20" spans="1:4" ht="24.95" customHeight="1">
      <c r="A20" s="24" t="s">
        <v>608</v>
      </c>
      <c r="B20" s="11">
        <f>D9</f>
        <v>279019</v>
      </c>
      <c r="C20" s="11">
        <f>F9</f>
        <v>26478</v>
      </c>
    </row>
    <row r="21" spans="1:4" ht="24.95" customHeight="1">
      <c r="A21" s="24" t="s">
        <v>1237</v>
      </c>
      <c r="B21" s="98">
        <f>D14</f>
        <v>193838</v>
      </c>
      <c r="C21" s="98">
        <f>F14</f>
        <v>7348</v>
      </c>
    </row>
    <row r="22" spans="1:4" ht="24.95" customHeight="1">
      <c r="A22" s="24" t="s">
        <v>609</v>
      </c>
      <c r="B22" s="11">
        <f>D11</f>
        <v>188410</v>
      </c>
      <c r="C22" s="11">
        <f>F11</f>
        <v>11185</v>
      </c>
    </row>
    <row r="23" spans="1:4" ht="24.95" customHeight="1">
      <c r="A23" s="24" t="s">
        <v>612</v>
      </c>
      <c r="B23" s="11">
        <f>D13</f>
        <v>43529</v>
      </c>
      <c r="C23" s="11">
        <f>F13</f>
        <v>9890</v>
      </c>
    </row>
    <row r="24" spans="1:4" ht="24.95" customHeight="1">
      <c r="A24" s="24" t="s">
        <v>610</v>
      </c>
      <c r="B24" s="11">
        <f>D10</f>
        <v>68514</v>
      </c>
      <c r="C24" s="11">
        <f>F10</f>
        <v>13569</v>
      </c>
    </row>
    <row r="25" spans="1:4" ht="24.95" customHeight="1">
      <c r="A25" s="24" t="s">
        <v>611</v>
      </c>
      <c r="B25" s="98">
        <f>D12</f>
        <v>7056</v>
      </c>
      <c r="C25" s="11">
        <f>F12</f>
        <v>1604</v>
      </c>
    </row>
    <row r="26" spans="1:4" ht="24.95" customHeight="1">
      <c r="B26" s="313">
        <f>SUM(B18:B25)</f>
        <v>2023917</v>
      </c>
      <c r="C26" s="313">
        <f>SUM(C18:C25)</f>
        <v>291746</v>
      </c>
      <c r="D26" s="313">
        <f>SUM(B26:C26)</f>
        <v>2315663</v>
      </c>
    </row>
    <row r="27" spans="1:4" ht="24.95" customHeight="1">
      <c r="B27" s="98">
        <f>B26-D15</f>
        <v>0</v>
      </c>
      <c r="C27" s="98">
        <f>C26-F15</f>
        <v>0</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rightToLeft="1" view="pageBreakPreview" zoomScaleNormal="100" zoomScaleSheetLayoutView="100" workbookViewId="0">
      <selection activeCell="H17" sqref="H17"/>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8" s="7" customFormat="1" ht="23.25">
      <c r="A1" s="1033" t="s">
        <v>690</v>
      </c>
      <c r="B1" s="1033"/>
      <c r="C1" s="1033"/>
      <c r="D1" s="1033"/>
      <c r="E1" s="1033"/>
      <c r="F1" s="1033"/>
      <c r="G1" s="1033"/>
    </row>
    <row r="2" spans="1:8" s="7" customFormat="1" ht="20.25">
      <c r="A2" s="1034" t="s">
        <v>1083</v>
      </c>
      <c r="B2" s="1034"/>
      <c r="C2" s="1034"/>
      <c r="D2" s="1034"/>
      <c r="E2" s="1034"/>
      <c r="F2" s="1034"/>
      <c r="G2" s="1034"/>
    </row>
    <row r="3" spans="1:8" s="7" customFormat="1" ht="20.25">
      <c r="A3" s="1034">
        <v>2021</v>
      </c>
      <c r="B3" s="1034"/>
      <c r="C3" s="1034"/>
      <c r="D3" s="1034"/>
      <c r="E3" s="1034"/>
      <c r="F3" s="1034"/>
      <c r="G3" s="1034"/>
    </row>
    <row r="4" spans="1:8" s="612" customFormat="1" ht="21" customHeight="1">
      <c r="A4" s="610" t="s">
        <v>68</v>
      </c>
      <c r="B4" s="610"/>
      <c r="C4" s="611"/>
      <c r="D4" s="611"/>
      <c r="E4" s="611"/>
      <c r="F4" s="611"/>
      <c r="G4" s="613" t="s">
        <v>85</v>
      </c>
    </row>
    <row r="5" spans="1:8" s="10" customFormat="1" ht="33" customHeight="1">
      <c r="A5" s="1029" t="s">
        <v>83</v>
      </c>
      <c r="B5" s="56" t="s">
        <v>7</v>
      </c>
      <c r="C5" s="56" t="s">
        <v>448</v>
      </c>
      <c r="D5" s="56" t="s">
        <v>1202</v>
      </c>
      <c r="E5" s="56" t="s">
        <v>87</v>
      </c>
      <c r="F5" s="56" t="s">
        <v>1201</v>
      </c>
      <c r="G5" s="1031" t="s">
        <v>84</v>
      </c>
    </row>
    <row r="6" spans="1:8" s="10" customFormat="1" ht="41.25" customHeight="1">
      <c r="A6" s="1030"/>
      <c r="B6" s="55" t="s">
        <v>522</v>
      </c>
      <c r="C6" s="55" t="s">
        <v>449</v>
      </c>
      <c r="D6" s="55" t="s">
        <v>482</v>
      </c>
      <c r="E6" s="55" t="s">
        <v>89</v>
      </c>
      <c r="F6" s="55" t="s">
        <v>90</v>
      </c>
      <c r="G6" s="1032"/>
    </row>
    <row r="7" spans="1:8" s="1" customFormat="1" ht="27" customHeight="1" thickBot="1">
      <c r="A7" s="39" t="s">
        <v>91</v>
      </c>
      <c r="B7" s="206">
        <v>753961</v>
      </c>
      <c r="C7" s="206">
        <v>693517</v>
      </c>
      <c r="D7" s="206">
        <v>664385</v>
      </c>
      <c r="E7" s="206">
        <v>663871</v>
      </c>
      <c r="F7" s="206">
        <v>29132</v>
      </c>
      <c r="G7" s="586" t="s">
        <v>98</v>
      </c>
    </row>
    <row r="8" spans="1:8" s="1" customFormat="1" ht="27" customHeight="1" thickBot="1">
      <c r="A8" s="40" t="s">
        <v>92</v>
      </c>
      <c r="B8" s="207">
        <v>439146</v>
      </c>
      <c r="C8" s="207">
        <v>380010</v>
      </c>
      <c r="D8" s="207">
        <v>347389</v>
      </c>
      <c r="E8" s="207">
        <v>346830</v>
      </c>
      <c r="F8" s="207">
        <v>32621</v>
      </c>
      <c r="G8" s="587" t="s">
        <v>99</v>
      </c>
    </row>
    <row r="9" spans="1:8" s="1" customFormat="1" ht="27" customHeight="1" thickBot="1">
      <c r="A9" s="39" t="s">
        <v>93</v>
      </c>
      <c r="B9" s="206">
        <v>266724</v>
      </c>
      <c r="C9" s="206">
        <v>251575</v>
      </c>
      <c r="D9" s="206">
        <v>244292</v>
      </c>
      <c r="E9" s="206">
        <v>244150</v>
      </c>
      <c r="F9" s="206">
        <v>7283</v>
      </c>
      <c r="G9" s="586" t="s">
        <v>100</v>
      </c>
    </row>
    <row r="10" spans="1:8" s="1" customFormat="1" ht="27" customHeight="1" thickBot="1">
      <c r="A10" s="40" t="s">
        <v>94</v>
      </c>
      <c r="B10" s="207">
        <v>69484</v>
      </c>
      <c r="C10" s="207">
        <v>61330</v>
      </c>
      <c r="D10" s="207">
        <v>57565</v>
      </c>
      <c r="E10" s="207">
        <v>57549</v>
      </c>
      <c r="F10" s="207">
        <v>3765</v>
      </c>
      <c r="G10" s="587" t="s">
        <v>101</v>
      </c>
    </row>
    <row r="11" spans="1:8" s="1" customFormat="1" ht="27" customHeight="1" thickBot="1">
      <c r="A11" s="39" t="s">
        <v>95</v>
      </c>
      <c r="B11" s="206">
        <v>184085</v>
      </c>
      <c r="C11" s="206">
        <v>177343</v>
      </c>
      <c r="D11" s="206">
        <v>174396</v>
      </c>
      <c r="E11" s="206">
        <v>174339</v>
      </c>
      <c r="F11" s="206">
        <v>2947</v>
      </c>
      <c r="G11" s="586" t="s">
        <v>103</v>
      </c>
    </row>
    <row r="12" spans="1:8" s="1" customFormat="1" ht="27" customHeight="1" thickBot="1">
      <c r="A12" s="40" t="s">
        <v>96</v>
      </c>
      <c r="B12" s="207">
        <v>7536</v>
      </c>
      <c r="C12" s="207">
        <v>6250</v>
      </c>
      <c r="D12" s="207">
        <v>5581</v>
      </c>
      <c r="E12" s="207">
        <v>5581</v>
      </c>
      <c r="F12" s="207">
        <v>669</v>
      </c>
      <c r="G12" s="587" t="s">
        <v>102</v>
      </c>
    </row>
    <row r="13" spans="1:8" s="1" customFormat="1" ht="27" customHeight="1" thickBot="1">
      <c r="A13" s="39" t="s">
        <v>97</v>
      </c>
      <c r="B13" s="206">
        <v>42908</v>
      </c>
      <c r="C13" s="206">
        <v>36940</v>
      </c>
      <c r="D13" s="206">
        <v>33440</v>
      </c>
      <c r="E13" s="206">
        <v>33424</v>
      </c>
      <c r="F13" s="206">
        <v>3500</v>
      </c>
      <c r="G13" s="586" t="s">
        <v>327</v>
      </c>
      <c r="H13" s="106"/>
    </row>
    <row r="14" spans="1:8" s="6" customFormat="1" ht="30" customHeight="1">
      <c r="A14" s="49" t="s">
        <v>1235</v>
      </c>
      <c r="B14" s="322">
        <v>193737</v>
      </c>
      <c r="C14" s="322">
        <v>189881</v>
      </c>
      <c r="D14" s="322">
        <v>187641</v>
      </c>
      <c r="E14" s="322">
        <v>187600</v>
      </c>
      <c r="F14" s="322">
        <v>2240</v>
      </c>
      <c r="G14" s="588" t="s">
        <v>1236</v>
      </c>
    </row>
    <row r="15" spans="1:8" ht="24.95" customHeight="1">
      <c r="A15" s="323" t="s">
        <v>474</v>
      </c>
      <c r="B15" s="324">
        <f>SUM(B7:B14)</f>
        <v>1957581</v>
      </c>
      <c r="C15" s="324">
        <f>SUM(C7:C14)</f>
        <v>1796846</v>
      </c>
      <c r="D15" s="324">
        <f>SUM(D7:D14)</f>
        <v>1714689</v>
      </c>
      <c r="E15" s="324">
        <f>SUM(E7:E14)</f>
        <v>1713344</v>
      </c>
      <c r="F15" s="324">
        <f>SUM(F7:F14)</f>
        <v>82157</v>
      </c>
      <c r="G15" s="378" t="s">
        <v>475</v>
      </c>
    </row>
    <row r="16" spans="1:8" ht="24.95" customHeight="1">
      <c r="A16" s="36"/>
    </row>
    <row r="17" spans="1:5" ht="24.95" customHeight="1">
      <c r="A17" s="24"/>
      <c r="B17" s="11" t="s">
        <v>1210</v>
      </c>
      <c r="C17" s="11" t="s">
        <v>1211</v>
      </c>
    </row>
    <row r="18" spans="1:5" ht="24.95" customHeight="1">
      <c r="A18" s="24" t="s">
        <v>606</v>
      </c>
      <c r="B18" s="98">
        <f>D7</f>
        <v>664385</v>
      </c>
      <c r="C18" s="98">
        <f>F7</f>
        <v>29132</v>
      </c>
    </row>
    <row r="19" spans="1:5" ht="24.95" customHeight="1">
      <c r="A19" s="24" t="s">
        <v>607</v>
      </c>
      <c r="B19" s="98">
        <f>D8</f>
        <v>347389</v>
      </c>
      <c r="C19" s="11">
        <f>F8</f>
        <v>32621</v>
      </c>
    </row>
    <row r="20" spans="1:5" ht="24.95" customHeight="1">
      <c r="A20" s="24" t="s">
        <v>608</v>
      </c>
      <c r="B20" s="98">
        <f>D9</f>
        <v>244292</v>
      </c>
      <c r="C20" s="11">
        <f>F9</f>
        <v>7283</v>
      </c>
    </row>
    <row r="21" spans="1:5" ht="24.95" customHeight="1">
      <c r="A21" s="60" t="s">
        <v>1237</v>
      </c>
      <c r="B21" s="98">
        <f>D14</f>
        <v>187641</v>
      </c>
      <c r="C21" s="98">
        <f>F14</f>
        <v>2240</v>
      </c>
    </row>
    <row r="22" spans="1:5" ht="24.95" customHeight="1">
      <c r="A22" s="24" t="s">
        <v>609</v>
      </c>
      <c r="B22" s="98">
        <f>D11</f>
        <v>174396</v>
      </c>
      <c r="C22" s="11">
        <f>F11</f>
        <v>2947</v>
      </c>
    </row>
    <row r="23" spans="1:5" ht="24.95" customHeight="1">
      <c r="A23" s="24" t="s">
        <v>613</v>
      </c>
      <c r="B23" s="98">
        <f>D13</f>
        <v>33440</v>
      </c>
      <c r="C23" s="98">
        <f>F13</f>
        <v>3500</v>
      </c>
    </row>
    <row r="24" spans="1:5" ht="24.95" customHeight="1">
      <c r="A24" s="24" t="s">
        <v>610</v>
      </c>
      <c r="B24" s="98">
        <f>D10</f>
        <v>57565</v>
      </c>
      <c r="C24" s="11">
        <f>F10</f>
        <v>3765</v>
      </c>
    </row>
    <row r="25" spans="1:5" ht="24.95" customHeight="1">
      <c r="A25" s="60" t="s">
        <v>614</v>
      </c>
      <c r="B25" s="11">
        <f>D12</f>
        <v>5581</v>
      </c>
      <c r="C25" s="11">
        <f>F12</f>
        <v>669</v>
      </c>
    </row>
    <row r="26" spans="1:5" ht="24.95" customHeight="1">
      <c r="B26" s="313">
        <f>SUM(B18:B25)</f>
        <v>1714689</v>
      </c>
      <c r="C26" s="313">
        <f>SUM(C18:C25)</f>
        <v>82157</v>
      </c>
      <c r="D26" s="314"/>
      <c r="E26" s="313">
        <f>SUM(B26:C26)</f>
        <v>1796846</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J13"/>
  <sheetViews>
    <sheetView rightToLeft="1" view="pageBreakPreview" zoomScale="85" zoomScaleNormal="100" zoomScaleSheetLayoutView="85" workbookViewId="0">
      <selection activeCell="N20" sqref="N20"/>
    </sheetView>
  </sheetViews>
  <sheetFormatPr defaultRowHeight="12.75"/>
  <sheetData>
    <row r="13" spans="10:10" ht="26.25">
      <c r="J13" s="513"/>
    </row>
  </sheetData>
  <printOptions horizontalCentered="1" verticalCentered="1"/>
  <pageMargins left="0" right="0" top="0" bottom="0" header="0" footer="0"/>
  <pageSetup paperSize="9" scale="9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rightToLeft="1" view="pageBreakPreview" zoomScaleNormal="100" zoomScaleSheetLayoutView="100" workbookViewId="0">
      <selection activeCell="I15" sqref="I15"/>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1033" t="s">
        <v>691</v>
      </c>
      <c r="B1" s="1033"/>
      <c r="C1" s="1033"/>
      <c r="D1" s="1033"/>
      <c r="E1" s="1033"/>
      <c r="F1" s="1033"/>
      <c r="G1" s="1033"/>
    </row>
    <row r="2" spans="1:9" s="7" customFormat="1" ht="20.25">
      <c r="A2" s="1034" t="s">
        <v>1084</v>
      </c>
      <c r="B2" s="1034"/>
      <c r="C2" s="1034"/>
      <c r="D2" s="1034"/>
      <c r="E2" s="1034"/>
      <c r="F2" s="1034"/>
      <c r="G2" s="1034"/>
    </row>
    <row r="3" spans="1:9" s="7" customFormat="1" ht="20.25">
      <c r="A3" s="1034">
        <v>2021</v>
      </c>
      <c r="B3" s="1034"/>
      <c r="C3" s="1034"/>
      <c r="D3" s="1034"/>
      <c r="E3" s="1034"/>
      <c r="F3" s="1034"/>
      <c r="G3" s="1034"/>
    </row>
    <row r="4" spans="1:9" s="612" customFormat="1" ht="21" customHeight="1">
      <c r="A4" s="610" t="s">
        <v>69</v>
      </c>
      <c r="B4" s="610"/>
      <c r="C4" s="611"/>
      <c r="D4" s="611"/>
      <c r="E4" s="611"/>
      <c r="F4" s="611"/>
      <c r="G4" s="613" t="s">
        <v>113</v>
      </c>
    </row>
    <row r="5" spans="1:9" s="10" customFormat="1" ht="33" customHeight="1">
      <c r="A5" s="1029" t="s">
        <v>83</v>
      </c>
      <c r="B5" s="56" t="s">
        <v>8</v>
      </c>
      <c r="C5" s="56" t="s">
        <v>446</v>
      </c>
      <c r="D5" s="56" t="s">
        <v>1213</v>
      </c>
      <c r="E5" s="56" t="s">
        <v>125</v>
      </c>
      <c r="F5" s="56" t="s">
        <v>1214</v>
      </c>
      <c r="G5" s="1031" t="s">
        <v>84</v>
      </c>
    </row>
    <row r="6" spans="1:9" s="10" customFormat="1" ht="41.25" customHeight="1">
      <c r="A6" s="1030"/>
      <c r="B6" s="55" t="s">
        <v>523</v>
      </c>
      <c r="C6" s="55" t="s">
        <v>447</v>
      </c>
      <c r="D6" s="55" t="s">
        <v>482</v>
      </c>
      <c r="E6" s="55" t="s">
        <v>89</v>
      </c>
      <c r="F6" s="55" t="s">
        <v>90</v>
      </c>
      <c r="G6" s="1032"/>
    </row>
    <row r="7" spans="1:9" s="1" customFormat="1" ht="27" customHeight="1" thickBot="1">
      <c r="A7" s="39" t="s">
        <v>91</v>
      </c>
      <c r="B7" s="206">
        <v>293058</v>
      </c>
      <c r="C7" s="206">
        <v>237071</v>
      </c>
      <c r="D7" s="206">
        <v>149771</v>
      </c>
      <c r="E7" s="206">
        <v>148984</v>
      </c>
      <c r="F7" s="206">
        <v>87300</v>
      </c>
      <c r="G7" s="57" t="s">
        <v>98</v>
      </c>
    </row>
    <row r="8" spans="1:9" s="1" customFormat="1" ht="27" customHeight="1" thickBot="1">
      <c r="A8" s="40" t="s">
        <v>92</v>
      </c>
      <c r="B8" s="207">
        <v>208931</v>
      </c>
      <c r="C8" s="207">
        <v>154625</v>
      </c>
      <c r="D8" s="207">
        <v>82006</v>
      </c>
      <c r="E8" s="207">
        <v>81635</v>
      </c>
      <c r="F8" s="207">
        <v>72619</v>
      </c>
      <c r="G8" s="58" t="s">
        <v>99</v>
      </c>
    </row>
    <row r="9" spans="1:9" s="1" customFormat="1" ht="27" customHeight="1" thickBot="1">
      <c r="A9" s="41" t="s">
        <v>93</v>
      </c>
      <c r="B9" s="208">
        <v>67491</v>
      </c>
      <c r="C9" s="208">
        <v>53922</v>
      </c>
      <c r="D9" s="208">
        <v>34727</v>
      </c>
      <c r="E9" s="208">
        <v>34588</v>
      </c>
      <c r="F9" s="208">
        <v>19195</v>
      </c>
      <c r="G9" s="59" t="s">
        <v>100</v>
      </c>
    </row>
    <row r="10" spans="1:9" s="1" customFormat="1" ht="27" customHeight="1" thickBot="1">
      <c r="A10" s="40" t="s">
        <v>94</v>
      </c>
      <c r="B10" s="207">
        <v>28861</v>
      </c>
      <c r="C10" s="207">
        <v>20753</v>
      </c>
      <c r="D10" s="207">
        <v>10949</v>
      </c>
      <c r="E10" s="207">
        <v>10857</v>
      </c>
      <c r="F10" s="207">
        <v>9804</v>
      </c>
      <c r="G10" s="58" t="s">
        <v>101</v>
      </c>
    </row>
    <row r="11" spans="1:9" s="1" customFormat="1" ht="27" customHeight="1" thickBot="1">
      <c r="A11" s="41" t="s">
        <v>95</v>
      </c>
      <c r="B11" s="208">
        <v>28894</v>
      </c>
      <c r="C11" s="208">
        <v>22252</v>
      </c>
      <c r="D11" s="208">
        <v>14014</v>
      </c>
      <c r="E11" s="208">
        <v>14014</v>
      </c>
      <c r="F11" s="208">
        <v>8238</v>
      </c>
      <c r="G11" s="59" t="s">
        <v>103</v>
      </c>
    </row>
    <row r="12" spans="1:9" s="1" customFormat="1" ht="27" customHeight="1" thickBot="1">
      <c r="A12" s="40" t="s">
        <v>96</v>
      </c>
      <c r="B12" s="207">
        <v>3703</v>
      </c>
      <c r="C12" s="207">
        <v>2410</v>
      </c>
      <c r="D12" s="207">
        <v>1475</v>
      </c>
      <c r="E12" s="207">
        <v>1475</v>
      </c>
      <c r="F12" s="207">
        <v>935</v>
      </c>
      <c r="G12" s="58" t="s">
        <v>102</v>
      </c>
    </row>
    <row r="13" spans="1:9" s="1" customFormat="1" ht="27" customHeight="1" thickBot="1">
      <c r="A13" s="41" t="s">
        <v>97</v>
      </c>
      <c r="B13" s="208">
        <v>21629</v>
      </c>
      <c r="C13" s="208">
        <v>16479</v>
      </c>
      <c r="D13" s="208">
        <v>10089</v>
      </c>
      <c r="E13" s="208">
        <v>10073</v>
      </c>
      <c r="F13" s="208">
        <v>6390</v>
      </c>
      <c r="G13" s="59" t="s">
        <v>327</v>
      </c>
    </row>
    <row r="14" spans="1:9" s="6" customFormat="1" ht="30" customHeight="1">
      <c r="A14" s="49" t="s">
        <v>1235</v>
      </c>
      <c r="B14" s="322">
        <v>15546</v>
      </c>
      <c r="C14" s="322">
        <v>11305</v>
      </c>
      <c r="D14" s="322">
        <v>6197</v>
      </c>
      <c r="E14" s="322">
        <v>6197</v>
      </c>
      <c r="F14" s="322">
        <v>5108</v>
      </c>
      <c r="G14" s="326" t="s">
        <v>1236</v>
      </c>
      <c r="I14" s="820"/>
    </row>
    <row r="15" spans="1:9" ht="24.95" customHeight="1">
      <c r="A15" s="323" t="s">
        <v>474</v>
      </c>
      <c r="B15" s="324">
        <f>SUM(B7:B14)</f>
        <v>668113</v>
      </c>
      <c r="C15" s="324">
        <f>SUM(C7:C14)</f>
        <v>518817</v>
      </c>
      <c r="D15" s="324">
        <f>SUM(D7:D14)</f>
        <v>309228</v>
      </c>
      <c r="E15" s="324">
        <f>SUM(E7:E14)</f>
        <v>307823</v>
      </c>
      <c r="F15" s="324">
        <f>SUM(F7:F14)</f>
        <v>209589</v>
      </c>
      <c r="G15" s="378" t="s">
        <v>475</v>
      </c>
    </row>
    <row r="16" spans="1:9" ht="24.95" customHeight="1">
      <c r="A16" s="36"/>
    </row>
    <row r="17" spans="1:4" ht="24.95" customHeight="1">
      <c r="A17" s="24"/>
      <c r="B17" s="11" t="s">
        <v>1212</v>
      </c>
      <c r="C17" s="11" t="s">
        <v>1203</v>
      </c>
    </row>
    <row r="18" spans="1:4" ht="24.95" customHeight="1">
      <c r="A18" s="24" t="s">
        <v>606</v>
      </c>
      <c r="B18" s="98">
        <f>D7</f>
        <v>149771</v>
      </c>
      <c r="C18" s="11">
        <f>F7</f>
        <v>87300</v>
      </c>
    </row>
    <row r="19" spans="1:4" ht="24.95" customHeight="1">
      <c r="A19" s="24" t="s">
        <v>607</v>
      </c>
      <c r="B19" s="98">
        <f>D8</f>
        <v>82006</v>
      </c>
      <c r="C19" s="11">
        <f>F8</f>
        <v>72619</v>
      </c>
    </row>
    <row r="20" spans="1:4" ht="24.95" customHeight="1">
      <c r="A20" s="24" t="s">
        <v>608</v>
      </c>
      <c r="B20" s="11">
        <f>D9</f>
        <v>34727</v>
      </c>
      <c r="C20" s="11">
        <f>F9</f>
        <v>19195</v>
      </c>
    </row>
    <row r="21" spans="1:4" ht="24.95" customHeight="1">
      <c r="A21" s="24" t="s">
        <v>610</v>
      </c>
      <c r="B21" s="11">
        <f>D10</f>
        <v>10949</v>
      </c>
      <c r="C21" s="11">
        <f>F10</f>
        <v>9804</v>
      </c>
    </row>
    <row r="22" spans="1:4" ht="24.95" customHeight="1">
      <c r="A22" s="24" t="s">
        <v>609</v>
      </c>
      <c r="B22" s="98">
        <f>D11</f>
        <v>14014</v>
      </c>
      <c r="C22" s="11">
        <f>F11</f>
        <v>8238</v>
      </c>
    </row>
    <row r="23" spans="1:4" ht="24.95" customHeight="1">
      <c r="A23" s="60" t="s">
        <v>613</v>
      </c>
      <c r="B23" s="98">
        <f>D13</f>
        <v>10089</v>
      </c>
      <c r="C23" s="98">
        <f>F13</f>
        <v>6390</v>
      </c>
    </row>
    <row r="24" spans="1:4" ht="24.95" customHeight="1">
      <c r="A24" s="60" t="s">
        <v>614</v>
      </c>
      <c r="B24" s="98">
        <f>D12</f>
        <v>1475</v>
      </c>
      <c r="C24" s="11">
        <f>F12</f>
        <v>935</v>
      </c>
    </row>
    <row r="25" spans="1:4" ht="24.95" customHeight="1">
      <c r="A25" s="60" t="s">
        <v>1237</v>
      </c>
      <c r="B25" s="328">
        <f>D14</f>
        <v>6197</v>
      </c>
      <c r="C25" s="328">
        <f>F14</f>
        <v>5108</v>
      </c>
      <c r="D25" s="328"/>
    </row>
    <row r="26" spans="1:4" ht="24.95" customHeight="1">
      <c r="B26" s="98">
        <f>SUM(B18:B25)</f>
        <v>309228</v>
      </c>
      <c r="C26" s="98">
        <f>SUM(C18:C25)</f>
        <v>209589</v>
      </c>
      <c r="D26" s="98">
        <f>SUM(B26:C26)</f>
        <v>518817</v>
      </c>
    </row>
    <row r="27" spans="1:4" ht="24.95" customHeight="1">
      <c r="B27" s="98">
        <f>B26-D15</f>
        <v>0</v>
      </c>
      <c r="C27" s="98">
        <f>C26-F15</f>
        <v>0</v>
      </c>
      <c r="D27" s="98"/>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rightToLeft="1" view="pageBreakPreview" zoomScaleNormal="100" zoomScaleSheetLayoutView="100" workbookViewId="0">
      <selection activeCell="M12" sqref="M12"/>
    </sheetView>
  </sheetViews>
  <sheetFormatPr defaultColWidth="11.42578125" defaultRowHeight="12.75"/>
  <cols>
    <col min="1" max="1" width="9.42578125" style="1" customWidth="1"/>
    <col min="2" max="2" width="9.7109375" style="1" customWidth="1"/>
    <col min="3" max="3" width="11.42578125" style="1" customWidth="1"/>
    <col min="4" max="4" width="10.7109375" style="1" customWidth="1"/>
    <col min="5" max="6" width="11.42578125" style="1" customWidth="1"/>
    <col min="7" max="11" width="10.7109375" style="1" customWidth="1"/>
    <col min="12" max="12" width="11.42578125" style="1" customWidth="1"/>
    <col min="13" max="13" width="12.140625" style="1" bestFit="1" customWidth="1"/>
    <col min="14" max="14" width="11.140625" style="1" customWidth="1"/>
    <col min="15" max="15" width="12" style="1" customWidth="1"/>
    <col min="16" max="16" width="9.42578125" style="1" bestFit="1" customWidth="1"/>
    <col min="17" max="17" width="10.85546875" style="1" bestFit="1" customWidth="1"/>
    <col min="18" max="16384" width="11.42578125" style="1"/>
  </cols>
  <sheetData>
    <row r="1" spans="1:18" s="4" customFormat="1" ht="23.25">
      <c r="A1" s="1053" t="s">
        <v>697</v>
      </c>
      <c r="B1" s="1053"/>
      <c r="C1" s="1053"/>
      <c r="D1" s="1053"/>
      <c r="E1" s="1053"/>
      <c r="F1" s="1053"/>
      <c r="G1" s="1053"/>
      <c r="H1" s="1053"/>
      <c r="I1" s="1053"/>
      <c r="J1" s="1053"/>
      <c r="K1" s="1053"/>
      <c r="L1" s="1053"/>
      <c r="M1" s="1053"/>
      <c r="N1" s="1053"/>
      <c r="O1" s="1053"/>
    </row>
    <row r="2" spans="1:18" s="4" customFormat="1" ht="36.75" customHeight="1">
      <c r="A2" s="1054" t="s">
        <v>1085</v>
      </c>
      <c r="B2" s="1054"/>
      <c r="C2" s="1054"/>
      <c r="D2" s="1054"/>
      <c r="E2" s="1054"/>
      <c r="F2" s="1054"/>
      <c r="G2" s="1054"/>
      <c r="H2" s="1054"/>
      <c r="I2" s="1054"/>
      <c r="J2" s="1054"/>
      <c r="K2" s="1054"/>
      <c r="L2" s="1054"/>
      <c r="M2" s="1054"/>
      <c r="N2" s="1054"/>
      <c r="O2" s="1054"/>
    </row>
    <row r="3" spans="1:18" s="4" customFormat="1" ht="17.25">
      <c r="A3" s="1058">
        <v>2021</v>
      </c>
      <c r="B3" s="1058"/>
      <c r="C3" s="1058"/>
      <c r="D3" s="1058"/>
      <c r="E3" s="1058"/>
      <c r="F3" s="1058"/>
      <c r="G3" s="1058"/>
      <c r="H3" s="1058"/>
      <c r="I3" s="1058"/>
      <c r="J3" s="1058"/>
      <c r="K3" s="1058"/>
      <c r="L3" s="1058"/>
      <c r="M3" s="1058"/>
      <c r="N3" s="1058"/>
      <c r="O3" s="1058"/>
    </row>
    <row r="4" spans="1:18" s="4" customFormat="1" ht="15.75">
      <c r="A4" s="579" t="s">
        <v>513</v>
      </c>
      <c r="B4" s="580"/>
      <c r="C4" s="580"/>
      <c r="D4" s="581"/>
      <c r="E4" s="581"/>
      <c r="F4" s="581"/>
      <c r="G4" s="581"/>
      <c r="H4" s="581"/>
      <c r="I4" s="581"/>
      <c r="J4" s="581"/>
      <c r="K4" s="581"/>
      <c r="L4" s="581"/>
      <c r="M4" s="581"/>
      <c r="N4" s="581"/>
      <c r="O4" s="578" t="s">
        <v>514</v>
      </c>
    </row>
    <row r="5" spans="1:18" s="4" customFormat="1" ht="34.5" customHeight="1" thickBot="1">
      <c r="A5" s="1038" t="s">
        <v>480</v>
      </c>
      <c r="B5" s="1056" t="s">
        <v>834</v>
      </c>
      <c r="C5" s="1055" t="s">
        <v>1244</v>
      </c>
      <c r="D5" s="1055"/>
      <c r="E5" s="1055"/>
      <c r="F5" s="1055"/>
      <c r="G5" s="1055" t="s">
        <v>1245</v>
      </c>
      <c r="H5" s="1055"/>
      <c r="I5" s="1055"/>
      <c r="J5" s="1055"/>
      <c r="K5" s="1055"/>
      <c r="L5" s="1055"/>
      <c r="M5" s="1043" t="s">
        <v>1250</v>
      </c>
      <c r="N5" s="1043" t="s">
        <v>688</v>
      </c>
      <c r="O5" s="1045" t="s">
        <v>59</v>
      </c>
    </row>
    <row r="6" spans="1:18" ht="93.75" customHeight="1">
      <c r="A6" s="1039"/>
      <c r="B6" s="1057"/>
      <c r="C6" s="149" t="s">
        <v>1258</v>
      </c>
      <c r="D6" s="149" t="s">
        <v>1257</v>
      </c>
      <c r="E6" s="149" t="s">
        <v>1256</v>
      </c>
      <c r="F6" s="149" t="s">
        <v>1251</v>
      </c>
      <c r="G6" s="149" t="s">
        <v>1255</v>
      </c>
      <c r="H6" s="149" t="s">
        <v>1254</v>
      </c>
      <c r="I6" s="149" t="s">
        <v>1249</v>
      </c>
      <c r="J6" s="149" t="s">
        <v>1253</v>
      </c>
      <c r="K6" s="149" t="s">
        <v>1252</v>
      </c>
      <c r="L6" s="149" t="s">
        <v>1251</v>
      </c>
      <c r="M6" s="1044"/>
      <c r="N6" s="1044"/>
      <c r="O6" s="1046"/>
    </row>
    <row r="7" spans="1:18" ht="24.95" customHeight="1" thickBot="1">
      <c r="A7" s="1040" t="s">
        <v>481</v>
      </c>
      <c r="B7" s="486" t="s">
        <v>478</v>
      </c>
      <c r="C7" s="383">
        <v>70247</v>
      </c>
      <c r="D7" s="383">
        <v>64</v>
      </c>
      <c r="E7" s="383">
        <v>67</v>
      </c>
      <c r="F7" s="226">
        <f>SUM(C7:E7)</f>
        <v>70378</v>
      </c>
      <c r="G7" s="383">
        <v>0</v>
      </c>
      <c r="H7" s="383">
        <v>20855</v>
      </c>
      <c r="I7" s="383">
        <v>1381</v>
      </c>
      <c r="J7" s="383">
        <v>11220</v>
      </c>
      <c r="K7" s="383">
        <v>1714</v>
      </c>
      <c r="L7" s="226">
        <f>SUM(G7:K7)</f>
        <v>35170</v>
      </c>
      <c r="M7" s="226">
        <f>L7+F7</f>
        <v>105548</v>
      </c>
      <c r="N7" s="487" t="s">
        <v>477</v>
      </c>
      <c r="O7" s="1047" t="s">
        <v>328</v>
      </c>
      <c r="P7" s="680"/>
      <c r="Q7" s="97"/>
      <c r="R7" s="286"/>
    </row>
    <row r="8" spans="1:18" ht="24.95" customHeight="1">
      <c r="A8" s="1041"/>
      <c r="B8" s="488" t="s">
        <v>479</v>
      </c>
      <c r="C8" s="384">
        <v>45191</v>
      </c>
      <c r="D8" s="384">
        <v>296</v>
      </c>
      <c r="E8" s="384">
        <v>0</v>
      </c>
      <c r="F8" s="227">
        <f>SUM(C8:E8)</f>
        <v>45487</v>
      </c>
      <c r="G8" s="384">
        <v>25887</v>
      </c>
      <c r="H8" s="384">
        <v>27880</v>
      </c>
      <c r="I8" s="384">
        <v>1119</v>
      </c>
      <c r="J8" s="384">
        <v>6917</v>
      </c>
      <c r="K8" s="384">
        <v>961</v>
      </c>
      <c r="L8" s="227">
        <f>SUM(G8:K8)</f>
        <v>62764</v>
      </c>
      <c r="M8" s="227">
        <f>L8+F8</f>
        <v>108251</v>
      </c>
      <c r="N8" s="489" t="s">
        <v>476</v>
      </c>
      <c r="O8" s="1048"/>
      <c r="P8" s="680"/>
      <c r="Q8" s="97"/>
      <c r="R8" s="286"/>
    </row>
    <row r="9" spans="1:18" s="32" customFormat="1" ht="24.95" customHeight="1">
      <c r="A9" s="1042"/>
      <c r="B9" s="490" t="s">
        <v>474</v>
      </c>
      <c r="C9" s="491">
        <f>C7+C8</f>
        <v>115438</v>
      </c>
      <c r="D9" s="491">
        <f t="shared" ref="D9:J9" si="0">D7+D8</f>
        <v>360</v>
      </c>
      <c r="E9" s="491">
        <f t="shared" si="0"/>
        <v>67</v>
      </c>
      <c r="F9" s="491">
        <f t="shared" si="0"/>
        <v>115865</v>
      </c>
      <c r="G9" s="491">
        <f t="shared" si="0"/>
        <v>25887</v>
      </c>
      <c r="H9" s="491">
        <f t="shared" si="0"/>
        <v>48735</v>
      </c>
      <c r="I9" s="491">
        <f t="shared" si="0"/>
        <v>2500</v>
      </c>
      <c r="J9" s="491">
        <f t="shared" si="0"/>
        <v>18137</v>
      </c>
      <c r="K9" s="491">
        <f>K7+K8</f>
        <v>2675</v>
      </c>
      <c r="L9" s="491">
        <f>L7+L8</f>
        <v>97934</v>
      </c>
      <c r="M9" s="491">
        <f>M7+M8</f>
        <v>213799</v>
      </c>
      <c r="N9" s="492" t="s">
        <v>475</v>
      </c>
      <c r="O9" s="1049"/>
      <c r="P9" s="680"/>
      <c r="Q9" s="97"/>
      <c r="R9" s="286"/>
    </row>
    <row r="10" spans="1:18" ht="24.95" customHeight="1" thickBot="1">
      <c r="A10" s="1035" t="s">
        <v>483</v>
      </c>
      <c r="B10" s="493" t="s">
        <v>478</v>
      </c>
      <c r="C10" s="494">
        <v>1643097</v>
      </c>
      <c r="D10" s="494">
        <v>1028</v>
      </c>
      <c r="E10" s="494">
        <v>186</v>
      </c>
      <c r="F10" s="495">
        <f>SUM(C10:E10)</f>
        <v>1644311</v>
      </c>
      <c r="G10" s="494">
        <v>0</v>
      </c>
      <c r="H10" s="494">
        <v>42085</v>
      </c>
      <c r="I10" s="494">
        <v>632</v>
      </c>
      <c r="J10" s="494">
        <v>0</v>
      </c>
      <c r="K10" s="494">
        <v>4270</v>
      </c>
      <c r="L10" s="495">
        <f>SUM(G10:K10)</f>
        <v>46987</v>
      </c>
      <c r="M10" s="495">
        <f>L10+F10</f>
        <v>1691298</v>
      </c>
      <c r="N10" s="496" t="s">
        <v>477</v>
      </c>
      <c r="O10" s="1050" t="s">
        <v>329</v>
      </c>
      <c r="P10" s="680"/>
      <c r="Q10" s="97"/>
      <c r="R10" s="286"/>
    </row>
    <row r="11" spans="1:18" ht="24.95" customHeight="1">
      <c r="A11" s="1036"/>
      <c r="B11" s="497" t="s">
        <v>479</v>
      </c>
      <c r="C11" s="498">
        <v>262632</v>
      </c>
      <c r="D11" s="498">
        <v>945</v>
      </c>
      <c r="E11" s="498">
        <v>164</v>
      </c>
      <c r="F11" s="499">
        <f>SUM(C11:E11)</f>
        <v>263741</v>
      </c>
      <c r="G11" s="498">
        <v>103198</v>
      </c>
      <c r="H11" s="498">
        <v>39619</v>
      </c>
      <c r="I11" s="498">
        <v>1082</v>
      </c>
      <c r="J11" s="498">
        <v>0</v>
      </c>
      <c r="K11" s="498">
        <v>2926</v>
      </c>
      <c r="L11" s="499">
        <f>SUM(G11:K11)</f>
        <v>146825</v>
      </c>
      <c r="M11" s="499">
        <f>L11+F11</f>
        <v>410566</v>
      </c>
      <c r="N11" s="500" t="s">
        <v>476</v>
      </c>
      <c r="O11" s="1051"/>
      <c r="P11" s="680"/>
      <c r="Q11" s="97"/>
      <c r="R11" s="286"/>
    </row>
    <row r="12" spans="1:18" s="32" customFormat="1" ht="24.95" customHeight="1">
      <c r="A12" s="1037"/>
      <c r="B12" s="501" t="s">
        <v>474</v>
      </c>
      <c r="C12" s="502">
        <f>C10+C11</f>
        <v>1905729</v>
      </c>
      <c r="D12" s="502">
        <f t="shared" ref="D12:L12" si="1">D10+D11</f>
        <v>1973</v>
      </c>
      <c r="E12" s="502">
        <f t="shared" si="1"/>
        <v>350</v>
      </c>
      <c r="F12" s="502">
        <f t="shared" si="1"/>
        <v>1908052</v>
      </c>
      <c r="G12" s="502">
        <f t="shared" si="1"/>
        <v>103198</v>
      </c>
      <c r="H12" s="502">
        <f t="shared" si="1"/>
        <v>81704</v>
      </c>
      <c r="I12" s="502">
        <f t="shared" si="1"/>
        <v>1714</v>
      </c>
      <c r="J12" s="502">
        <f t="shared" si="1"/>
        <v>0</v>
      </c>
      <c r="K12" s="502">
        <f t="shared" si="1"/>
        <v>7196</v>
      </c>
      <c r="L12" s="502">
        <f t="shared" si="1"/>
        <v>193812</v>
      </c>
      <c r="M12" s="502">
        <f>M10+M11</f>
        <v>2101864</v>
      </c>
      <c r="N12" s="503" t="s">
        <v>475</v>
      </c>
      <c r="O12" s="1052"/>
      <c r="P12" s="680"/>
      <c r="Q12" s="97"/>
      <c r="R12" s="286"/>
    </row>
    <row r="13" spans="1:18" s="6" customFormat="1" ht="24.95" customHeight="1" thickBot="1">
      <c r="A13" s="1040" t="s">
        <v>474</v>
      </c>
      <c r="B13" s="504" t="s">
        <v>478</v>
      </c>
      <c r="C13" s="380">
        <f t="shared" ref="C13:M15" si="2">C7+C10</f>
        <v>1713344</v>
      </c>
      <c r="D13" s="380">
        <f t="shared" si="2"/>
        <v>1092</v>
      </c>
      <c r="E13" s="380">
        <f>E7+E10</f>
        <v>253</v>
      </c>
      <c r="F13" s="223">
        <f t="shared" si="2"/>
        <v>1714689</v>
      </c>
      <c r="G13" s="380">
        <f t="shared" si="2"/>
        <v>0</v>
      </c>
      <c r="H13" s="380">
        <f t="shared" si="2"/>
        <v>62940</v>
      </c>
      <c r="I13" s="380">
        <f t="shared" si="2"/>
        <v>2013</v>
      </c>
      <c r="J13" s="380">
        <f t="shared" si="2"/>
        <v>11220</v>
      </c>
      <c r="K13" s="380">
        <f t="shared" si="2"/>
        <v>5984</v>
      </c>
      <c r="L13" s="223">
        <f>L7+L10</f>
        <v>82157</v>
      </c>
      <c r="M13" s="223">
        <f>M7+M10</f>
        <v>1796846</v>
      </c>
      <c r="N13" s="505" t="s">
        <v>477</v>
      </c>
      <c r="O13" s="1047" t="s">
        <v>475</v>
      </c>
      <c r="P13" s="680"/>
      <c r="Q13" s="97"/>
      <c r="R13" s="286"/>
    </row>
    <row r="14" spans="1:18" s="6" customFormat="1" ht="24.95" customHeight="1">
      <c r="A14" s="1041"/>
      <c r="B14" s="488" t="s">
        <v>479</v>
      </c>
      <c r="C14" s="384">
        <f t="shared" si="2"/>
        <v>307823</v>
      </c>
      <c r="D14" s="384">
        <f t="shared" si="2"/>
        <v>1241</v>
      </c>
      <c r="E14" s="384">
        <f>E8+E11</f>
        <v>164</v>
      </c>
      <c r="F14" s="227">
        <f t="shared" si="2"/>
        <v>309228</v>
      </c>
      <c r="G14" s="384">
        <f t="shared" si="2"/>
        <v>129085</v>
      </c>
      <c r="H14" s="384">
        <f t="shared" si="2"/>
        <v>67499</v>
      </c>
      <c r="I14" s="384">
        <f t="shared" si="2"/>
        <v>2201</v>
      </c>
      <c r="J14" s="384">
        <f t="shared" si="2"/>
        <v>6917</v>
      </c>
      <c r="K14" s="384">
        <f t="shared" si="2"/>
        <v>3887</v>
      </c>
      <c r="L14" s="227">
        <f>L8+L11</f>
        <v>209589</v>
      </c>
      <c r="M14" s="227">
        <f t="shared" si="2"/>
        <v>518817</v>
      </c>
      <c r="N14" s="489" t="s">
        <v>476</v>
      </c>
      <c r="O14" s="1048"/>
      <c r="P14" s="680"/>
      <c r="Q14" s="97"/>
      <c r="R14" s="286"/>
    </row>
    <row r="15" spans="1:18" s="6" customFormat="1" ht="24.75" customHeight="1">
      <c r="A15" s="1042"/>
      <c r="B15" s="490" t="s">
        <v>474</v>
      </c>
      <c r="C15" s="491">
        <f t="shared" si="2"/>
        <v>2021167</v>
      </c>
      <c r="D15" s="491">
        <f t="shared" si="2"/>
        <v>2333</v>
      </c>
      <c r="E15" s="491">
        <f t="shared" si="2"/>
        <v>417</v>
      </c>
      <c r="F15" s="491">
        <f t="shared" si="2"/>
        <v>2023917</v>
      </c>
      <c r="G15" s="491">
        <f t="shared" si="2"/>
        <v>129085</v>
      </c>
      <c r="H15" s="491">
        <f t="shared" si="2"/>
        <v>130439</v>
      </c>
      <c r="I15" s="491">
        <f t="shared" si="2"/>
        <v>4214</v>
      </c>
      <c r="J15" s="491">
        <f t="shared" si="2"/>
        <v>18137</v>
      </c>
      <c r="K15" s="491">
        <f t="shared" si="2"/>
        <v>9871</v>
      </c>
      <c r="L15" s="491">
        <f t="shared" si="2"/>
        <v>291746</v>
      </c>
      <c r="M15" s="491">
        <f t="shared" si="2"/>
        <v>2315663</v>
      </c>
      <c r="N15" s="492" t="s">
        <v>475</v>
      </c>
      <c r="O15" s="1049"/>
      <c r="P15" s="680"/>
      <c r="Q15" s="97"/>
      <c r="R15" s="286"/>
    </row>
    <row r="16" spans="1:18">
      <c r="R16" s="286"/>
    </row>
    <row r="17" spans="3:4">
      <c r="C17" s="286"/>
      <c r="D17" s="286"/>
    </row>
    <row r="18" spans="3:4">
      <c r="C18" s="286"/>
    </row>
  </sheetData>
  <mergeCells count="16">
    <mergeCell ref="A1:O1"/>
    <mergeCell ref="A2:O2"/>
    <mergeCell ref="M5:M6"/>
    <mergeCell ref="C5:F5"/>
    <mergeCell ref="G5:L5"/>
    <mergeCell ref="B5:B6"/>
    <mergeCell ref="A3:O3"/>
    <mergeCell ref="A10:A12"/>
    <mergeCell ref="A5:A6"/>
    <mergeCell ref="A13:A15"/>
    <mergeCell ref="N5:N6"/>
    <mergeCell ref="O5:O6"/>
    <mergeCell ref="O13:O15"/>
    <mergeCell ref="O7:O9"/>
    <mergeCell ref="O10:O12"/>
    <mergeCell ref="A7:A9"/>
  </mergeCells>
  <printOptions horizontalCentered="1" verticalCentered="1"/>
  <pageMargins left="0" right="0" top="0" bottom="0" header="0" footer="0"/>
  <pageSetup paperSize="9" scale="85"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rightToLeft="1" view="pageBreakPreview" zoomScaleNormal="100" zoomScaleSheetLayoutView="100" workbookViewId="0">
      <selection activeCell="F17" sqref="F17"/>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1053" t="s">
        <v>517</v>
      </c>
      <c r="B1" s="1053"/>
      <c r="C1" s="1053"/>
      <c r="D1" s="1053"/>
      <c r="E1" s="1053"/>
      <c r="F1" s="1053"/>
      <c r="G1" s="1053"/>
      <c r="H1" s="1053"/>
      <c r="I1" s="1053"/>
      <c r="J1" s="1053"/>
    </row>
    <row r="2" spans="1:11" s="4" customFormat="1" ht="33.75" customHeight="1">
      <c r="A2" s="1054" t="s">
        <v>1086</v>
      </c>
      <c r="B2" s="1054"/>
      <c r="C2" s="1054"/>
      <c r="D2" s="1054"/>
      <c r="E2" s="1054"/>
      <c r="F2" s="1054"/>
      <c r="G2" s="1054"/>
      <c r="H2" s="1054"/>
      <c r="I2" s="1054"/>
      <c r="J2" s="1054"/>
    </row>
    <row r="3" spans="1:11" s="4" customFormat="1" ht="17.25">
      <c r="A3" s="1058">
        <v>2021</v>
      </c>
      <c r="B3" s="1058"/>
      <c r="C3" s="1058"/>
      <c r="D3" s="1058"/>
      <c r="E3" s="1058"/>
      <c r="F3" s="1058"/>
      <c r="G3" s="1058"/>
      <c r="H3" s="1058"/>
      <c r="I3" s="1058"/>
      <c r="J3" s="1058"/>
    </row>
    <row r="4" spans="1:11" s="4" customFormat="1" ht="21" customHeight="1">
      <c r="A4" s="580" t="s">
        <v>377</v>
      </c>
      <c r="B4" s="580"/>
      <c r="C4" s="581"/>
      <c r="D4" s="581"/>
      <c r="E4" s="581"/>
      <c r="F4" s="581"/>
      <c r="G4" s="581"/>
      <c r="H4" s="581"/>
      <c r="I4" s="581"/>
      <c r="J4" s="582" t="s">
        <v>602</v>
      </c>
    </row>
    <row r="5" spans="1:11" s="4" customFormat="1" ht="26.25" customHeight="1">
      <c r="A5" s="1064" t="s">
        <v>485</v>
      </c>
      <c r="B5" s="1059" t="s">
        <v>1247</v>
      </c>
      <c r="C5" s="1063" t="s">
        <v>1248</v>
      </c>
      <c r="D5" s="1063"/>
      <c r="E5" s="1063"/>
      <c r="F5" s="1063"/>
      <c r="G5" s="1063"/>
      <c r="H5" s="1059"/>
      <c r="I5" s="1059" t="s">
        <v>1246</v>
      </c>
      <c r="J5" s="1061" t="s">
        <v>486</v>
      </c>
    </row>
    <row r="6" spans="1:11" ht="24" customHeight="1">
      <c r="A6" s="1065"/>
      <c r="B6" s="1060"/>
      <c r="C6" s="407" t="s">
        <v>1268</v>
      </c>
      <c r="D6" s="407" t="s">
        <v>1264</v>
      </c>
      <c r="E6" s="407" t="s">
        <v>1265</v>
      </c>
      <c r="F6" s="407" t="s">
        <v>1266</v>
      </c>
      <c r="G6" s="407" t="s">
        <v>701</v>
      </c>
      <c r="H6" s="407" t="s">
        <v>1267</v>
      </c>
      <c r="I6" s="1060"/>
      <c r="J6" s="1062"/>
    </row>
    <row r="7" spans="1:11" ht="18" customHeight="1">
      <c r="A7" s="1065"/>
      <c r="B7" s="1060"/>
      <c r="C7" s="408" t="s">
        <v>1259</v>
      </c>
      <c r="D7" s="408" t="s">
        <v>1260</v>
      </c>
      <c r="E7" s="408" t="s">
        <v>1261</v>
      </c>
      <c r="F7" s="408" t="s">
        <v>1262</v>
      </c>
      <c r="G7" s="408" t="s">
        <v>702</v>
      </c>
      <c r="H7" s="358" t="s">
        <v>475</v>
      </c>
      <c r="I7" s="1060"/>
      <c r="J7" s="1062"/>
    </row>
    <row r="8" spans="1:11" ht="21.95" customHeight="1" thickBot="1">
      <c r="A8" s="390" t="s">
        <v>498</v>
      </c>
      <c r="B8" s="391">
        <v>8171</v>
      </c>
      <c r="C8" s="391">
        <v>183</v>
      </c>
      <c r="D8" s="391">
        <v>75042</v>
      </c>
      <c r="E8" s="391">
        <v>34</v>
      </c>
      <c r="F8" s="391">
        <v>0</v>
      </c>
      <c r="G8" s="391">
        <v>16</v>
      </c>
      <c r="H8" s="222">
        <f>C8+D8+E8+F8+G8</f>
        <v>75275</v>
      </c>
      <c r="I8" s="222">
        <f>H8+B8</f>
        <v>83446</v>
      </c>
      <c r="J8" s="67" t="s">
        <v>498</v>
      </c>
      <c r="K8" s="286"/>
    </row>
    <row r="9" spans="1:11" ht="21.95" customHeight="1" thickTop="1" thickBot="1">
      <c r="A9" s="53" t="s">
        <v>499</v>
      </c>
      <c r="B9" s="214">
        <v>146358</v>
      </c>
      <c r="C9" s="214">
        <v>1357</v>
      </c>
      <c r="D9" s="214">
        <v>41790</v>
      </c>
      <c r="E9" s="214">
        <v>41</v>
      </c>
      <c r="F9" s="214">
        <v>0</v>
      </c>
      <c r="G9" s="214">
        <v>214</v>
      </c>
      <c r="H9" s="213">
        <f t="shared" ref="H9:H18" si="0">C9+D9+E9+F9+G9</f>
        <v>43402</v>
      </c>
      <c r="I9" s="213">
        <f t="shared" ref="I9:I18" si="1">H9+B9</f>
        <v>189760</v>
      </c>
      <c r="J9" s="64" t="s">
        <v>499</v>
      </c>
      <c r="K9" s="286"/>
    </row>
    <row r="10" spans="1:11" ht="21.95" customHeight="1" thickTop="1" thickBot="1">
      <c r="A10" s="54" t="s">
        <v>500</v>
      </c>
      <c r="B10" s="217">
        <v>308414</v>
      </c>
      <c r="C10" s="217">
        <v>9474</v>
      </c>
      <c r="D10" s="217">
        <v>11848</v>
      </c>
      <c r="E10" s="217">
        <v>97</v>
      </c>
      <c r="F10" s="217">
        <v>0</v>
      </c>
      <c r="G10" s="217">
        <v>998</v>
      </c>
      <c r="H10" s="216">
        <f t="shared" si="0"/>
        <v>22417</v>
      </c>
      <c r="I10" s="216">
        <f t="shared" si="1"/>
        <v>330831</v>
      </c>
      <c r="J10" s="65" t="s">
        <v>500</v>
      </c>
    </row>
    <row r="11" spans="1:11" ht="21.95" customHeight="1" thickTop="1" thickBot="1">
      <c r="A11" s="53" t="s">
        <v>501</v>
      </c>
      <c r="B11" s="214">
        <v>453947</v>
      </c>
      <c r="C11" s="214">
        <v>20737</v>
      </c>
      <c r="D11" s="214">
        <v>1726</v>
      </c>
      <c r="E11" s="214">
        <v>123</v>
      </c>
      <c r="F11" s="214">
        <v>0</v>
      </c>
      <c r="G11" s="214">
        <v>709</v>
      </c>
      <c r="H11" s="213">
        <f t="shared" si="0"/>
        <v>23295</v>
      </c>
      <c r="I11" s="213">
        <f t="shared" si="1"/>
        <v>477242</v>
      </c>
      <c r="J11" s="64" t="s">
        <v>501</v>
      </c>
    </row>
    <row r="12" spans="1:11" ht="21.95" customHeight="1" thickTop="1" thickBot="1">
      <c r="A12" s="52" t="s">
        <v>502</v>
      </c>
      <c r="B12" s="217">
        <v>354768</v>
      </c>
      <c r="C12" s="217">
        <v>20819</v>
      </c>
      <c r="D12" s="217">
        <v>33</v>
      </c>
      <c r="E12" s="217">
        <v>270</v>
      </c>
      <c r="F12" s="217">
        <v>0</v>
      </c>
      <c r="G12" s="217">
        <v>576</v>
      </c>
      <c r="H12" s="216">
        <f t="shared" si="0"/>
        <v>21698</v>
      </c>
      <c r="I12" s="216">
        <f t="shared" si="1"/>
        <v>376466</v>
      </c>
      <c r="J12" s="65" t="s">
        <v>502</v>
      </c>
    </row>
    <row r="13" spans="1:11" ht="21.95" customHeight="1" thickTop="1" thickBot="1">
      <c r="A13" s="53" t="s">
        <v>503</v>
      </c>
      <c r="B13" s="214">
        <v>329600</v>
      </c>
      <c r="C13" s="214">
        <v>25169</v>
      </c>
      <c r="D13" s="214">
        <v>0</v>
      </c>
      <c r="E13" s="214">
        <v>82</v>
      </c>
      <c r="F13" s="214">
        <v>0</v>
      </c>
      <c r="G13" s="214">
        <v>328</v>
      </c>
      <c r="H13" s="213">
        <f t="shared" si="0"/>
        <v>25579</v>
      </c>
      <c r="I13" s="213">
        <f t="shared" si="1"/>
        <v>355179</v>
      </c>
      <c r="J13" s="64" t="s">
        <v>503</v>
      </c>
    </row>
    <row r="14" spans="1:11" ht="21.95" customHeight="1" thickTop="1" thickBot="1">
      <c r="A14" s="54" t="s">
        <v>504</v>
      </c>
      <c r="B14" s="212">
        <v>178884</v>
      </c>
      <c r="C14" s="212">
        <v>14500</v>
      </c>
      <c r="D14" s="212">
        <v>0</v>
      </c>
      <c r="E14" s="212">
        <v>286</v>
      </c>
      <c r="F14" s="212">
        <v>838</v>
      </c>
      <c r="G14" s="212">
        <v>464</v>
      </c>
      <c r="H14" s="211">
        <f t="shared" si="0"/>
        <v>16088</v>
      </c>
      <c r="I14" s="211">
        <f t="shared" si="1"/>
        <v>194972</v>
      </c>
      <c r="J14" s="63" t="s">
        <v>504</v>
      </c>
    </row>
    <row r="15" spans="1:11" s="6" customFormat="1" ht="21.95" customHeight="1" thickTop="1" thickBot="1">
      <c r="A15" s="53" t="s">
        <v>505</v>
      </c>
      <c r="B15" s="214">
        <v>143264</v>
      </c>
      <c r="C15" s="214">
        <v>13841</v>
      </c>
      <c r="D15" s="214">
        <v>0</v>
      </c>
      <c r="E15" s="214">
        <v>157</v>
      </c>
      <c r="F15" s="214">
        <v>1775</v>
      </c>
      <c r="G15" s="214">
        <v>745</v>
      </c>
      <c r="H15" s="213">
        <f t="shared" si="0"/>
        <v>16518</v>
      </c>
      <c r="I15" s="213">
        <f t="shared" si="1"/>
        <v>159782</v>
      </c>
      <c r="J15" s="64" t="s">
        <v>505</v>
      </c>
      <c r="K15" s="1"/>
    </row>
    <row r="16" spans="1:11" s="6" customFormat="1" ht="21.95" customHeight="1" thickTop="1" thickBot="1">
      <c r="A16" s="52" t="s">
        <v>506</v>
      </c>
      <c r="B16" s="217">
        <v>65284</v>
      </c>
      <c r="C16" s="217">
        <v>10444</v>
      </c>
      <c r="D16" s="217">
        <v>0</v>
      </c>
      <c r="E16" s="217">
        <v>172</v>
      </c>
      <c r="F16" s="217">
        <v>3018</v>
      </c>
      <c r="G16" s="217">
        <v>402</v>
      </c>
      <c r="H16" s="216">
        <f t="shared" si="0"/>
        <v>14036</v>
      </c>
      <c r="I16" s="216">
        <f t="shared" si="1"/>
        <v>79320</v>
      </c>
      <c r="J16" s="65" t="s">
        <v>506</v>
      </c>
      <c r="K16" s="1"/>
    </row>
    <row r="17" spans="1:11" s="6" customFormat="1" ht="21.95" customHeight="1" thickTop="1" thickBot="1">
      <c r="A17" s="53" t="s">
        <v>507</v>
      </c>
      <c r="B17" s="214">
        <v>27531</v>
      </c>
      <c r="C17" s="214">
        <v>6041</v>
      </c>
      <c r="D17" s="214">
        <v>0</v>
      </c>
      <c r="E17" s="214">
        <v>427</v>
      </c>
      <c r="F17" s="214">
        <v>5393</v>
      </c>
      <c r="G17" s="214">
        <v>1443</v>
      </c>
      <c r="H17" s="213">
        <f t="shared" si="0"/>
        <v>13304</v>
      </c>
      <c r="I17" s="213">
        <f t="shared" si="1"/>
        <v>40835</v>
      </c>
      <c r="J17" s="64" t="s">
        <v>507</v>
      </c>
      <c r="K17" s="1"/>
    </row>
    <row r="18" spans="1:11" ht="21.95" customHeight="1" thickTop="1">
      <c r="A18" s="62" t="s">
        <v>601</v>
      </c>
      <c r="B18" s="329">
        <v>7696</v>
      </c>
      <c r="C18" s="329">
        <v>6520</v>
      </c>
      <c r="D18" s="329">
        <v>0</v>
      </c>
      <c r="E18" s="329">
        <v>2525</v>
      </c>
      <c r="F18" s="329">
        <v>7113</v>
      </c>
      <c r="G18" s="329">
        <v>3976</v>
      </c>
      <c r="H18" s="379">
        <f t="shared" si="0"/>
        <v>20134</v>
      </c>
      <c r="I18" s="379">
        <f t="shared" si="1"/>
        <v>27830</v>
      </c>
      <c r="J18" s="66" t="s">
        <v>497</v>
      </c>
    </row>
    <row r="19" spans="1:11" s="6" customFormat="1" ht="24.95" customHeight="1">
      <c r="A19" s="69" t="s">
        <v>474</v>
      </c>
      <c r="B19" s="221">
        <f t="shared" ref="B19:I19" si="2">SUM(B8:B18)</f>
        <v>2023917</v>
      </c>
      <c r="C19" s="221">
        <f t="shared" si="2"/>
        <v>129085</v>
      </c>
      <c r="D19" s="221">
        <f t="shared" si="2"/>
        <v>130439</v>
      </c>
      <c r="E19" s="221">
        <f t="shared" si="2"/>
        <v>4214</v>
      </c>
      <c r="F19" s="221">
        <f t="shared" si="2"/>
        <v>18137</v>
      </c>
      <c r="G19" s="221">
        <f t="shared" si="2"/>
        <v>9871</v>
      </c>
      <c r="H19" s="287">
        <f t="shared" si="2"/>
        <v>291746</v>
      </c>
      <c r="I19" s="221">
        <f t="shared" si="2"/>
        <v>2315663</v>
      </c>
      <c r="J19" s="68" t="s">
        <v>475</v>
      </c>
    </row>
    <row r="20" spans="1:11">
      <c r="A20" s="2"/>
      <c r="B20" s="2"/>
      <c r="C20" s="2"/>
      <c r="D20" s="2"/>
      <c r="E20" s="2"/>
      <c r="F20" s="2"/>
      <c r="G20" s="2"/>
      <c r="H20" s="2"/>
      <c r="I20" s="2"/>
      <c r="J20" s="2"/>
    </row>
    <row r="21" spans="1:11" ht="12.75" customHeight="1">
      <c r="A21" s="3"/>
      <c r="B21" s="3"/>
      <c r="C21" s="3"/>
      <c r="D21" s="3"/>
      <c r="E21" s="3"/>
      <c r="F21" s="2"/>
      <c r="G21" s="3"/>
      <c r="H21" s="3"/>
      <c r="I21" s="3"/>
      <c r="J21" s="2"/>
    </row>
    <row r="24" spans="1:11">
      <c r="B24" s="286"/>
      <c r="J24" s="286"/>
    </row>
    <row r="25" spans="1:11">
      <c r="B25" s="286"/>
      <c r="J25" s="286"/>
    </row>
    <row r="26" spans="1:11">
      <c r="B26" s="683"/>
    </row>
    <row r="27" spans="1:11">
      <c r="J27" s="683"/>
    </row>
  </sheetData>
  <mergeCells count="8">
    <mergeCell ref="I5:I7"/>
    <mergeCell ref="J5:J7"/>
    <mergeCell ref="A1:J1"/>
    <mergeCell ref="A2:J2"/>
    <mergeCell ref="C5:H5"/>
    <mergeCell ref="A3:J3"/>
    <mergeCell ref="A5:A7"/>
    <mergeCell ref="B5:B7"/>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rightToLeft="1" view="pageBreakPreview" zoomScaleNormal="100" zoomScaleSheetLayoutView="100" workbookViewId="0">
      <selection activeCell="J25" sqref="J25"/>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1053" t="s">
        <v>520</v>
      </c>
      <c r="B1" s="1053"/>
      <c r="C1" s="1053"/>
      <c r="D1" s="1053"/>
      <c r="E1" s="1053"/>
      <c r="F1" s="1053"/>
      <c r="G1" s="1053"/>
      <c r="H1" s="1053"/>
      <c r="I1" s="1053"/>
      <c r="J1" s="1053"/>
    </row>
    <row r="2" spans="1:11" s="4" customFormat="1" ht="34.5" customHeight="1">
      <c r="A2" s="1054" t="s">
        <v>1087</v>
      </c>
      <c r="B2" s="1054"/>
      <c r="C2" s="1054"/>
      <c r="D2" s="1054"/>
      <c r="E2" s="1054"/>
      <c r="F2" s="1054"/>
      <c r="G2" s="1054"/>
      <c r="H2" s="1054"/>
      <c r="I2" s="1054"/>
      <c r="J2" s="1054"/>
    </row>
    <row r="3" spans="1:11" s="4" customFormat="1" ht="17.25">
      <c r="A3" s="1068">
        <v>2021</v>
      </c>
      <c r="B3" s="1068"/>
      <c r="C3" s="1068"/>
      <c r="D3" s="1068"/>
      <c r="E3" s="1068"/>
      <c r="F3" s="1068"/>
      <c r="G3" s="1068"/>
      <c r="H3" s="1068"/>
      <c r="I3" s="1068"/>
      <c r="J3" s="1068"/>
    </row>
    <row r="4" spans="1:11" s="4" customFormat="1" ht="21" customHeight="1">
      <c r="A4" s="580" t="s">
        <v>70</v>
      </c>
      <c r="B4" s="580"/>
      <c r="C4" s="581"/>
      <c r="D4" s="581"/>
      <c r="E4" s="581"/>
      <c r="F4" s="581"/>
      <c r="G4" s="581"/>
      <c r="H4" s="581"/>
      <c r="I4" s="581"/>
      <c r="J4" s="582" t="s">
        <v>603</v>
      </c>
    </row>
    <row r="5" spans="1:11" s="4" customFormat="1" ht="26.25" customHeight="1">
      <c r="A5" s="1064" t="s">
        <v>485</v>
      </c>
      <c r="B5" s="1059" t="s">
        <v>1247</v>
      </c>
      <c r="C5" s="1063" t="s">
        <v>1248</v>
      </c>
      <c r="D5" s="1063"/>
      <c r="E5" s="1063"/>
      <c r="F5" s="1063"/>
      <c r="G5" s="1063"/>
      <c r="H5" s="1059"/>
      <c r="I5" s="1059" t="s">
        <v>1246</v>
      </c>
      <c r="J5" s="1061" t="s">
        <v>486</v>
      </c>
    </row>
    <row r="6" spans="1:11" ht="25.5">
      <c r="A6" s="1065"/>
      <c r="B6" s="1060"/>
      <c r="C6" s="410" t="s">
        <v>1263</v>
      </c>
      <c r="D6" s="410" t="s">
        <v>1264</v>
      </c>
      <c r="E6" s="410" t="s">
        <v>1265</v>
      </c>
      <c r="F6" s="410" t="s">
        <v>1266</v>
      </c>
      <c r="G6" s="410" t="s">
        <v>701</v>
      </c>
      <c r="H6" s="410" t="s">
        <v>1267</v>
      </c>
      <c r="I6" s="1060"/>
      <c r="J6" s="1062"/>
    </row>
    <row r="7" spans="1:11" ht="18" customHeight="1">
      <c r="A7" s="1069"/>
      <c r="B7" s="1066"/>
      <c r="C7" s="406" t="s">
        <v>1259</v>
      </c>
      <c r="D7" s="406" t="s">
        <v>1260</v>
      </c>
      <c r="E7" s="406" t="s">
        <v>1261</v>
      </c>
      <c r="F7" s="406" t="s">
        <v>1262</v>
      </c>
      <c r="G7" s="406" t="s">
        <v>702</v>
      </c>
      <c r="H7" s="358" t="s">
        <v>475</v>
      </c>
      <c r="I7" s="1066"/>
      <c r="J7" s="1067"/>
    </row>
    <row r="8" spans="1:11" ht="21.95" customHeight="1" thickBot="1">
      <c r="A8" s="107" t="s">
        <v>498</v>
      </c>
      <c r="B8" s="380">
        <v>3844</v>
      </c>
      <c r="C8" s="380">
        <v>0</v>
      </c>
      <c r="D8" s="380">
        <v>40768</v>
      </c>
      <c r="E8" s="380">
        <v>17</v>
      </c>
      <c r="F8" s="380">
        <v>0</v>
      </c>
      <c r="G8" s="380">
        <v>0</v>
      </c>
      <c r="H8" s="223">
        <f t="shared" ref="H8:H18" si="0">C8+D8+E8+F8+G8</f>
        <v>40785</v>
      </c>
      <c r="I8" s="222">
        <f t="shared" ref="I8:I18" si="1">H8+B8</f>
        <v>44629</v>
      </c>
      <c r="J8" s="67" t="s">
        <v>498</v>
      </c>
      <c r="K8" s="286"/>
    </row>
    <row r="9" spans="1:11" ht="21.95" customHeight="1" thickTop="1" thickBot="1">
      <c r="A9" s="108" t="s">
        <v>499</v>
      </c>
      <c r="B9" s="381">
        <v>109680</v>
      </c>
      <c r="C9" s="381">
        <v>0</v>
      </c>
      <c r="D9" s="381">
        <v>17808</v>
      </c>
      <c r="E9" s="381">
        <v>0</v>
      </c>
      <c r="F9" s="381">
        <v>0</v>
      </c>
      <c r="G9" s="381">
        <v>132</v>
      </c>
      <c r="H9" s="224">
        <f t="shared" si="0"/>
        <v>17940</v>
      </c>
      <c r="I9" s="213">
        <f t="shared" si="1"/>
        <v>127620</v>
      </c>
      <c r="J9" s="64" t="s">
        <v>499</v>
      </c>
      <c r="K9" s="286"/>
    </row>
    <row r="10" spans="1:11" ht="21.95" customHeight="1" thickTop="1" thickBot="1">
      <c r="A10" s="109" t="s">
        <v>500</v>
      </c>
      <c r="B10" s="382">
        <v>251372</v>
      </c>
      <c r="C10" s="382">
        <v>0</v>
      </c>
      <c r="D10" s="382">
        <v>3138</v>
      </c>
      <c r="E10" s="382">
        <v>97</v>
      </c>
      <c r="F10" s="382">
        <v>0</v>
      </c>
      <c r="G10" s="382">
        <v>518</v>
      </c>
      <c r="H10" s="225">
        <f t="shared" si="0"/>
        <v>3753</v>
      </c>
      <c r="I10" s="216">
        <f t="shared" si="1"/>
        <v>255125</v>
      </c>
      <c r="J10" s="65" t="s">
        <v>500</v>
      </c>
    </row>
    <row r="11" spans="1:11" ht="21.95" customHeight="1" thickTop="1" thickBot="1">
      <c r="A11" s="108" t="s">
        <v>501</v>
      </c>
      <c r="B11" s="381">
        <v>383825</v>
      </c>
      <c r="C11" s="381">
        <v>0</v>
      </c>
      <c r="D11" s="381">
        <v>1193</v>
      </c>
      <c r="E11" s="381">
        <v>82</v>
      </c>
      <c r="F11" s="381">
        <v>0</v>
      </c>
      <c r="G11" s="381">
        <v>168</v>
      </c>
      <c r="H11" s="224">
        <f t="shared" si="0"/>
        <v>1443</v>
      </c>
      <c r="I11" s="213">
        <f t="shared" si="1"/>
        <v>385268</v>
      </c>
      <c r="J11" s="64" t="s">
        <v>501</v>
      </c>
    </row>
    <row r="12" spans="1:11" ht="21.95" customHeight="1" thickTop="1" thickBot="1">
      <c r="A12" s="110" t="s">
        <v>502</v>
      </c>
      <c r="B12" s="382">
        <v>305691</v>
      </c>
      <c r="C12" s="382">
        <v>0</v>
      </c>
      <c r="D12" s="382">
        <v>33</v>
      </c>
      <c r="E12" s="382">
        <v>206</v>
      </c>
      <c r="F12" s="382">
        <v>0</v>
      </c>
      <c r="G12" s="382">
        <v>286</v>
      </c>
      <c r="H12" s="225">
        <f t="shared" si="0"/>
        <v>525</v>
      </c>
      <c r="I12" s="216">
        <f t="shared" si="1"/>
        <v>306216</v>
      </c>
      <c r="J12" s="65" t="s">
        <v>502</v>
      </c>
    </row>
    <row r="13" spans="1:11" ht="21.95" customHeight="1" thickTop="1" thickBot="1">
      <c r="A13" s="108" t="s">
        <v>503</v>
      </c>
      <c r="B13" s="381">
        <v>288293</v>
      </c>
      <c r="C13" s="381">
        <v>0</v>
      </c>
      <c r="D13" s="381">
        <v>0</v>
      </c>
      <c r="E13" s="381">
        <v>66</v>
      </c>
      <c r="F13" s="381">
        <v>0</v>
      </c>
      <c r="G13" s="381">
        <v>148</v>
      </c>
      <c r="H13" s="224">
        <f t="shared" si="0"/>
        <v>214</v>
      </c>
      <c r="I13" s="213">
        <f t="shared" si="1"/>
        <v>288507</v>
      </c>
      <c r="J13" s="64" t="s">
        <v>503</v>
      </c>
    </row>
    <row r="14" spans="1:11" ht="21.95" customHeight="1" thickTop="1" thickBot="1">
      <c r="A14" s="109" t="s">
        <v>504</v>
      </c>
      <c r="B14" s="383">
        <v>152676</v>
      </c>
      <c r="C14" s="383">
        <v>0</v>
      </c>
      <c r="D14" s="383">
        <v>0</v>
      </c>
      <c r="E14" s="383">
        <v>222</v>
      </c>
      <c r="F14" s="383">
        <v>165</v>
      </c>
      <c r="G14" s="383">
        <v>177</v>
      </c>
      <c r="H14" s="226">
        <f t="shared" si="0"/>
        <v>564</v>
      </c>
      <c r="I14" s="211">
        <f t="shared" si="1"/>
        <v>153240</v>
      </c>
      <c r="J14" s="63" t="s">
        <v>504</v>
      </c>
    </row>
    <row r="15" spans="1:11" s="6" customFormat="1" ht="21.95" customHeight="1" thickTop="1" thickBot="1">
      <c r="A15" s="108" t="s">
        <v>505</v>
      </c>
      <c r="B15" s="381">
        <v>129625</v>
      </c>
      <c r="C15" s="381">
        <v>0</v>
      </c>
      <c r="D15" s="381">
        <v>0</v>
      </c>
      <c r="E15" s="381">
        <v>92</v>
      </c>
      <c r="F15" s="381">
        <v>473</v>
      </c>
      <c r="G15" s="381">
        <v>195</v>
      </c>
      <c r="H15" s="224">
        <f t="shared" si="0"/>
        <v>760</v>
      </c>
      <c r="I15" s="213">
        <f t="shared" si="1"/>
        <v>130385</v>
      </c>
      <c r="J15" s="64" t="s">
        <v>505</v>
      </c>
      <c r="K15" s="1"/>
    </row>
    <row r="16" spans="1:11" s="6" customFormat="1" ht="21.95" customHeight="1" thickTop="1" thickBot="1">
      <c r="A16" s="110" t="s">
        <v>506</v>
      </c>
      <c r="B16" s="382">
        <v>57422</v>
      </c>
      <c r="C16" s="382">
        <v>0</v>
      </c>
      <c r="D16" s="382">
        <v>0</v>
      </c>
      <c r="E16" s="382">
        <v>91</v>
      </c>
      <c r="F16" s="382">
        <v>1010</v>
      </c>
      <c r="G16" s="382">
        <v>288</v>
      </c>
      <c r="H16" s="226">
        <f>C16+D16+E16+F16+G16</f>
        <v>1389</v>
      </c>
      <c r="I16" s="211">
        <f>H16+B16</f>
        <v>58811</v>
      </c>
      <c r="J16" s="65" t="s">
        <v>506</v>
      </c>
      <c r="K16" s="1"/>
    </row>
    <row r="17" spans="1:11" s="6" customFormat="1" ht="21.95" customHeight="1" thickTop="1" thickBot="1">
      <c r="A17" s="108" t="s">
        <v>507</v>
      </c>
      <c r="B17" s="381">
        <v>25329</v>
      </c>
      <c r="C17" s="381">
        <v>0</v>
      </c>
      <c r="D17" s="381">
        <v>0</v>
      </c>
      <c r="E17" s="381">
        <v>132</v>
      </c>
      <c r="F17" s="381">
        <v>3328</v>
      </c>
      <c r="G17" s="381">
        <v>1021</v>
      </c>
      <c r="H17" s="224">
        <f t="shared" si="0"/>
        <v>4481</v>
      </c>
      <c r="I17" s="213">
        <f t="shared" si="1"/>
        <v>29810</v>
      </c>
      <c r="J17" s="64" t="s">
        <v>507</v>
      </c>
      <c r="K17" s="1"/>
    </row>
    <row r="18" spans="1:11" ht="21.95" customHeight="1" thickTop="1">
      <c r="A18" s="111" t="s">
        <v>601</v>
      </c>
      <c r="B18" s="384">
        <v>6932</v>
      </c>
      <c r="C18" s="384">
        <v>0</v>
      </c>
      <c r="D18" s="384">
        <v>0</v>
      </c>
      <c r="E18" s="384">
        <v>1008</v>
      </c>
      <c r="F18" s="384">
        <v>6244</v>
      </c>
      <c r="G18" s="384">
        <v>3051</v>
      </c>
      <c r="H18" s="227">
        <f t="shared" si="0"/>
        <v>10303</v>
      </c>
      <c r="I18" s="219">
        <f t="shared" si="1"/>
        <v>17235</v>
      </c>
      <c r="J18" s="66" t="s">
        <v>497</v>
      </c>
    </row>
    <row r="19" spans="1:11" s="6" customFormat="1" ht="24.95" customHeight="1">
      <c r="A19" s="69" t="s">
        <v>474</v>
      </c>
      <c r="B19" s="221">
        <f>SUM(B8:B18)</f>
        <v>1714689</v>
      </c>
      <c r="C19" s="221">
        <f t="shared" ref="C19:H19" si="2">SUM(C8:C18)</f>
        <v>0</v>
      </c>
      <c r="D19" s="221">
        <f t="shared" si="2"/>
        <v>62940</v>
      </c>
      <c r="E19" s="221">
        <f t="shared" si="2"/>
        <v>2013</v>
      </c>
      <c r="F19" s="221">
        <f t="shared" si="2"/>
        <v>11220</v>
      </c>
      <c r="G19" s="221">
        <f t="shared" si="2"/>
        <v>5984</v>
      </c>
      <c r="H19" s="221">
        <f t="shared" si="2"/>
        <v>82157</v>
      </c>
      <c r="I19" s="221">
        <f>SUM(I8:I18)</f>
        <v>1796846</v>
      </c>
      <c r="J19" s="68" t="s">
        <v>475</v>
      </c>
    </row>
    <row r="20" spans="1:11">
      <c r="A20" s="2"/>
      <c r="B20" s="2"/>
      <c r="C20" s="2"/>
      <c r="D20" s="2"/>
      <c r="E20" s="2"/>
      <c r="F20" s="2"/>
      <c r="G20" s="2"/>
      <c r="H20" s="2"/>
      <c r="I20" s="2"/>
      <c r="J20" s="2"/>
    </row>
    <row r="22" spans="1:11" ht="15.75">
      <c r="B22" s="585"/>
      <c r="C22" s="585"/>
      <c r="D22" s="585"/>
      <c r="E22" s="584"/>
      <c r="F22" s="585"/>
      <c r="G22" s="584"/>
    </row>
    <row r="23" spans="1:11" ht="15.75">
      <c r="B23" s="585"/>
      <c r="C23" s="585"/>
      <c r="D23" s="585"/>
      <c r="E23" s="584"/>
      <c r="F23" s="585"/>
      <c r="G23" s="584"/>
    </row>
    <row r="24" spans="1:11" ht="15.75">
      <c r="B24" s="585"/>
      <c r="C24" s="585"/>
      <c r="D24" s="585"/>
      <c r="E24" s="584"/>
      <c r="F24" s="585"/>
      <c r="G24" s="584"/>
    </row>
    <row r="25" spans="1:11" ht="15.75">
      <c r="B25" s="585"/>
      <c r="C25" s="585"/>
      <c r="D25" s="585"/>
      <c r="E25" s="585"/>
      <c r="F25" s="585"/>
      <c r="G25" s="584"/>
    </row>
    <row r="26" spans="1:11" ht="15.75">
      <c r="B26" s="585"/>
      <c r="C26" s="681"/>
      <c r="D26" s="585"/>
      <c r="E26" s="585"/>
      <c r="F26" s="585"/>
      <c r="G26" s="584"/>
    </row>
    <row r="27" spans="1:11" ht="15.75">
      <c r="B27" s="585"/>
      <c r="C27" s="585"/>
      <c r="D27" s="585"/>
      <c r="E27" s="585"/>
      <c r="F27" s="585"/>
      <c r="G27" s="584"/>
    </row>
    <row r="28" spans="1:11" ht="15.75">
      <c r="B28" s="585"/>
      <c r="C28" s="585"/>
      <c r="D28" s="585"/>
      <c r="E28" s="585"/>
      <c r="F28" s="585"/>
      <c r="G28" s="584"/>
    </row>
    <row r="29" spans="1:11" ht="15.75">
      <c r="B29" s="585"/>
      <c r="C29" s="584"/>
      <c r="D29" s="585"/>
      <c r="E29" s="585"/>
      <c r="F29" s="585"/>
      <c r="G29" s="584"/>
    </row>
    <row r="30" spans="1:11" ht="15.75">
      <c r="B30" s="585"/>
      <c r="C30" s="584"/>
      <c r="D30" s="585"/>
      <c r="E30" s="585"/>
      <c r="F30" s="585"/>
      <c r="G30" s="584"/>
    </row>
    <row r="31" spans="1:11" ht="15.75">
      <c r="B31" s="585"/>
      <c r="C31" s="584"/>
      <c r="D31" s="585"/>
      <c r="E31" s="585"/>
      <c r="F31" s="585"/>
      <c r="G31" s="584"/>
    </row>
    <row r="32" spans="1:11" ht="15.75">
      <c r="B32" s="584"/>
      <c r="C32" s="584"/>
      <c r="D32" s="585"/>
      <c r="E32" s="585"/>
      <c r="F32" s="585"/>
      <c r="G32" s="584"/>
    </row>
  </sheetData>
  <mergeCells count="8">
    <mergeCell ref="I5:I7"/>
    <mergeCell ref="J5:J7"/>
    <mergeCell ref="A1:J1"/>
    <mergeCell ref="A2:J2"/>
    <mergeCell ref="C5:H5"/>
    <mergeCell ref="A3:J3"/>
    <mergeCell ref="A5:A7"/>
    <mergeCell ref="B5:B7"/>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rightToLeft="1" view="pageBreakPreview" zoomScaleNormal="100" zoomScaleSheetLayoutView="100" workbookViewId="0">
      <selection activeCell="G16" sqref="G16"/>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1053" t="s">
        <v>521</v>
      </c>
      <c r="B1" s="1053"/>
      <c r="C1" s="1053"/>
      <c r="D1" s="1053"/>
      <c r="E1" s="1053"/>
      <c r="F1" s="1053"/>
      <c r="G1" s="1053"/>
      <c r="H1" s="1053"/>
      <c r="I1" s="1053"/>
      <c r="J1" s="1053"/>
    </row>
    <row r="2" spans="1:11" s="4" customFormat="1" ht="35.25" customHeight="1">
      <c r="A2" s="1054" t="s">
        <v>1088</v>
      </c>
      <c r="B2" s="1054"/>
      <c r="C2" s="1054"/>
      <c r="D2" s="1054"/>
      <c r="E2" s="1054"/>
      <c r="F2" s="1054"/>
      <c r="G2" s="1054"/>
      <c r="H2" s="1054"/>
      <c r="I2" s="1054"/>
      <c r="J2" s="1054"/>
    </row>
    <row r="3" spans="1:11" s="4" customFormat="1" ht="17.25">
      <c r="A3" s="1058">
        <v>2021</v>
      </c>
      <c r="B3" s="1058"/>
      <c r="C3" s="1058"/>
      <c r="D3" s="1058"/>
      <c r="E3" s="1058"/>
      <c r="F3" s="1058"/>
      <c r="G3" s="1058"/>
      <c r="H3" s="1058"/>
      <c r="I3" s="1058"/>
      <c r="J3" s="1058"/>
    </row>
    <row r="4" spans="1:11" s="4" customFormat="1" ht="21" customHeight="1">
      <c r="A4" s="580" t="s">
        <v>15</v>
      </c>
      <c r="B4" s="580"/>
      <c r="C4" s="581"/>
      <c r="D4" s="581"/>
      <c r="E4" s="581"/>
      <c r="F4" s="581"/>
      <c r="G4" s="581"/>
      <c r="H4" s="581"/>
      <c r="I4" s="581"/>
      <c r="J4" s="582" t="s">
        <v>605</v>
      </c>
    </row>
    <row r="5" spans="1:11" s="4" customFormat="1" ht="26.25" customHeight="1">
      <c r="A5" s="1064" t="s">
        <v>485</v>
      </c>
      <c r="B5" s="1059" t="s">
        <v>1247</v>
      </c>
      <c r="C5" s="1063" t="s">
        <v>1248</v>
      </c>
      <c r="D5" s="1063"/>
      <c r="E5" s="1063"/>
      <c r="F5" s="1063"/>
      <c r="G5" s="1063"/>
      <c r="H5" s="1059"/>
      <c r="I5" s="1059" t="s">
        <v>1246</v>
      </c>
      <c r="J5" s="1061" t="s">
        <v>486</v>
      </c>
    </row>
    <row r="6" spans="1:11" ht="24" customHeight="1">
      <c r="A6" s="1065"/>
      <c r="B6" s="1060"/>
      <c r="C6" s="407" t="s">
        <v>1263</v>
      </c>
      <c r="D6" s="407" t="s">
        <v>1264</v>
      </c>
      <c r="E6" s="407" t="s">
        <v>1265</v>
      </c>
      <c r="F6" s="407" t="s">
        <v>1266</v>
      </c>
      <c r="G6" s="407" t="s">
        <v>701</v>
      </c>
      <c r="H6" s="407" t="s">
        <v>1267</v>
      </c>
      <c r="I6" s="1060"/>
      <c r="J6" s="1062"/>
    </row>
    <row r="7" spans="1:11" ht="18.75" customHeight="1">
      <c r="A7" s="1069"/>
      <c r="B7" s="1066"/>
      <c r="C7" s="406" t="s">
        <v>1259</v>
      </c>
      <c r="D7" s="406" t="s">
        <v>1260</v>
      </c>
      <c r="E7" s="406" t="s">
        <v>1261</v>
      </c>
      <c r="F7" s="406" t="s">
        <v>1262</v>
      </c>
      <c r="G7" s="406" t="s">
        <v>702</v>
      </c>
      <c r="H7" s="358" t="s">
        <v>475</v>
      </c>
      <c r="I7" s="1066"/>
      <c r="J7" s="1067"/>
    </row>
    <row r="8" spans="1:11" ht="21.95" customHeight="1" thickBot="1">
      <c r="A8" s="52" t="s">
        <v>498</v>
      </c>
      <c r="B8" s="212">
        <v>4327</v>
      </c>
      <c r="C8" s="212">
        <v>183</v>
      </c>
      <c r="D8" s="212">
        <v>34274</v>
      </c>
      <c r="E8" s="212">
        <v>17</v>
      </c>
      <c r="F8" s="212">
        <v>0</v>
      </c>
      <c r="G8" s="212">
        <v>16</v>
      </c>
      <c r="H8" s="209">
        <f>SUM(C8:G8)</f>
        <v>34490</v>
      </c>
      <c r="I8" s="211">
        <f t="shared" ref="I8:I18" si="0">H8+B8</f>
        <v>38817</v>
      </c>
      <c r="J8" s="63" t="s">
        <v>498</v>
      </c>
      <c r="K8" s="286"/>
    </row>
    <row r="9" spans="1:11" ht="21.95" customHeight="1" thickTop="1" thickBot="1">
      <c r="A9" s="53" t="s">
        <v>499</v>
      </c>
      <c r="B9" s="214">
        <v>36678</v>
      </c>
      <c r="C9" s="214">
        <v>1357</v>
      </c>
      <c r="D9" s="214">
        <v>23982</v>
      </c>
      <c r="E9" s="214">
        <v>41</v>
      </c>
      <c r="F9" s="214">
        <v>0</v>
      </c>
      <c r="G9" s="214">
        <v>82</v>
      </c>
      <c r="H9" s="215">
        <f t="shared" ref="H9:H18" si="1">SUM(C9:G9)</f>
        <v>25462</v>
      </c>
      <c r="I9" s="213">
        <f t="shared" si="0"/>
        <v>62140</v>
      </c>
      <c r="J9" s="64" t="s">
        <v>499</v>
      </c>
      <c r="K9" s="286"/>
    </row>
    <row r="10" spans="1:11" ht="21.95" customHeight="1" thickTop="1" thickBot="1">
      <c r="A10" s="54" t="s">
        <v>500</v>
      </c>
      <c r="B10" s="217">
        <v>57042</v>
      </c>
      <c r="C10" s="217">
        <v>9474</v>
      </c>
      <c r="D10" s="217">
        <v>8710</v>
      </c>
      <c r="E10" s="217">
        <v>0</v>
      </c>
      <c r="F10" s="217">
        <v>0</v>
      </c>
      <c r="G10" s="217">
        <v>480</v>
      </c>
      <c r="H10" s="218">
        <f t="shared" si="1"/>
        <v>18664</v>
      </c>
      <c r="I10" s="216">
        <f t="shared" si="0"/>
        <v>75706</v>
      </c>
      <c r="J10" s="65" t="s">
        <v>500</v>
      </c>
    </row>
    <row r="11" spans="1:11" ht="21.95" customHeight="1" thickTop="1" thickBot="1">
      <c r="A11" s="53" t="s">
        <v>501</v>
      </c>
      <c r="B11" s="214">
        <v>70122</v>
      </c>
      <c r="C11" s="214">
        <v>20737</v>
      </c>
      <c r="D11" s="214">
        <v>533</v>
      </c>
      <c r="E11" s="214">
        <v>41</v>
      </c>
      <c r="F11" s="214">
        <v>0</v>
      </c>
      <c r="G11" s="214">
        <v>541</v>
      </c>
      <c r="H11" s="215">
        <f t="shared" si="1"/>
        <v>21852</v>
      </c>
      <c r="I11" s="213">
        <f t="shared" si="0"/>
        <v>91974</v>
      </c>
      <c r="J11" s="64" t="s">
        <v>501</v>
      </c>
    </row>
    <row r="12" spans="1:11" ht="21.95" customHeight="1" thickTop="1" thickBot="1">
      <c r="A12" s="52" t="s">
        <v>502</v>
      </c>
      <c r="B12" s="217">
        <v>49077</v>
      </c>
      <c r="C12" s="217">
        <v>20819</v>
      </c>
      <c r="D12" s="217">
        <v>0</v>
      </c>
      <c r="E12" s="217">
        <v>64</v>
      </c>
      <c r="F12" s="217">
        <v>0</v>
      </c>
      <c r="G12" s="217">
        <v>290</v>
      </c>
      <c r="H12" s="218">
        <f t="shared" si="1"/>
        <v>21173</v>
      </c>
      <c r="I12" s="216">
        <f t="shared" si="0"/>
        <v>70250</v>
      </c>
      <c r="J12" s="65" t="s">
        <v>502</v>
      </c>
    </row>
    <row r="13" spans="1:11" ht="21.95" customHeight="1" thickTop="1" thickBot="1">
      <c r="A13" s="53" t="s">
        <v>503</v>
      </c>
      <c r="B13" s="214">
        <v>41307</v>
      </c>
      <c r="C13" s="214">
        <v>25169</v>
      </c>
      <c r="D13" s="214">
        <v>0</v>
      </c>
      <c r="E13" s="214">
        <v>16</v>
      </c>
      <c r="F13" s="214">
        <v>0</v>
      </c>
      <c r="G13" s="214">
        <v>180</v>
      </c>
      <c r="H13" s="215">
        <f t="shared" si="1"/>
        <v>25365</v>
      </c>
      <c r="I13" s="213">
        <f t="shared" si="0"/>
        <v>66672</v>
      </c>
      <c r="J13" s="64" t="s">
        <v>503</v>
      </c>
    </row>
    <row r="14" spans="1:11" ht="21.95" customHeight="1" thickTop="1" thickBot="1">
      <c r="A14" s="54" t="s">
        <v>504</v>
      </c>
      <c r="B14" s="212">
        <v>26208</v>
      </c>
      <c r="C14" s="212">
        <v>14500</v>
      </c>
      <c r="D14" s="212">
        <v>0</v>
      </c>
      <c r="E14" s="212">
        <v>64</v>
      </c>
      <c r="F14" s="212">
        <v>673</v>
      </c>
      <c r="G14" s="212">
        <v>287</v>
      </c>
      <c r="H14" s="209">
        <f t="shared" si="1"/>
        <v>15524</v>
      </c>
      <c r="I14" s="211">
        <f t="shared" si="0"/>
        <v>41732</v>
      </c>
      <c r="J14" s="63" t="s">
        <v>504</v>
      </c>
    </row>
    <row r="15" spans="1:11" s="6" customFormat="1" ht="21.95" customHeight="1" thickTop="1" thickBot="1">
      <c r="A15" s="53" t="s">
        <v>505</v>
      </c>
      <c r="B15" s="214">
        <v>13639</v>
      </c>
      <c r="C15" s="214">
        <v>13841</v>
      </c>
      <c r="D15" s="214">
        <v>0</v>
      </c>
      <c r="E15" s="214">
        <v>65</v>
      </c>
      <c r="F15" s="214">
        <v>1302</v>
      </c>
      <c r="G15" s="214">
        <v>550</v>
      </c>
      <c r="H15" s="215">
        <f t="shared" si="1"/>
        <v>15758</v>
      </c>
      <c r="I15" s="213">
        <f t="shared" si="0"/>
        <v>29397</v>
      </c>
      <c r="J15" s="64" t="s">
        <v>505</v>
      </c>
      <c r="K15" s="1"/>
    </row>
    <row r="16" spans="1:11" s="6" customFormat="1" ht="21.95" customHeight="1" thickTop="1" thickBot="1">
      <c r="A16" s="52" t="s">
        <v>506</v>
      </c>
      <c r="B16" s="217">
        <v>7862</v>
      </c>
      <c r="C16" s="217">
        <v>10444</v>
      </c>
      <c r="D16" s="217">
        <v>0</v>
      </c>
      <c r="E16" s="217">
        <v>81</v>
      </c>
      <c r="F16" s="217">
        <v>2008</v>
      </c>
      <c r="G16" s="217">
        <v>114</v>
      </c>
      <c r="H16" s="218">
        <f>SUM(C16:G16)</f>
        <v>12647</v>
      </c>
      <c r="I16" s="216">
        <f t="shared" si="0"/>
        <v>20509</v>
      </c>
      <c r="J16" s="65" t="s">
        <v>506</v>
      </c>
      <c r="K16" s="1"/>
    </row>
    <row r="17" spans="1:11" s="6" customFormat="1" ht="21.95" customHeight="1" thickTop="1" thickBot="1">
      <c r="A17" s="53" t="s">
        <v>507</v>
      </c>
      <c r="B17" s="214">
        <v>2202</v>
      </c>
      <c r="C17" s="214">
        <v>6041</v>
      </c>
      <c r="D17" s="214">
        <v>0</v>
      </c>
      <c r="E17" s="214">
        <v>295</v>
      </c>
      <c r="F17" s="214">
        <v>2065</v>
      </c>
      <c r="G17" s="214">
        <v>422</v>
      </c>
      <c r="H17" s="215">
        <f t="shared" si="1"/>
        <v>8823</v>
      </c>
      <c r="I17" s="213">
        <f t="shared" si="0"/>
        <v>11025</v>
      </c>
      <c r="J17" s="64" t="s">
        <v>507</v>
      </c>
      <c r="K17" s="1"/>
    </row>
    <row r="18" spans="1:11" ht="21.95" customHeight="1" thickTop="1">
      <c r="A18" s="62" t="s">
        <v>601</v>
      </c>
      <c r="B18" s="220">
        <v>764</v>
      </c>
      <c r="C18" s="220">
        <v>6520</v>
      </c>
      <c r="D18" s="220">
        <v>0</v>
      </c>
      <c r="E18" s="220">
        <v>1517</v>
      </c>
      <c r="F18" s="220">
        <v>869</v>
      </c>
      <c r="G18" s="220">
        <v>925</v>
      </c>
      <c r="H18" s="210">
        <f t="shared" si="1"/>
        <v>9831</v>
      </c>
      <c r="I18" s="219">
        <f t="shared" si="0"/>
        <v>10595</v>
      </c>
      <c r="J18" s="66" t="s">
        <v>497</v>
      </c>
    </row>
    <row r="19" spans="1:11" s="6" customFormat="1" ht="24.95" customHeight="1">
      <c r="A19" s="69" t="s">
        <v>474</v>
      </c>
      <c r="B19" s="221">
        <f t="shared" ref="B19:I19" si="2">SUM(B8:B18)</f>
        <v>309228</v>
      </c>
      <c r="C19" s="221">
        <f t="shared" si="2"/>
        <v>129085</v>
      </c>
      <c r="D19" s="221">
        <f t="shared" si="2"/>
        <v>67499</v>
      </c>
      <c r="E19" s="221">
        <f t="shared" si="2"/>
        <v>2201</v>
      </c>
      <c r="F19" s="221">
        <f t="shared" si="2"/>
        <v>6917</v>
      </c>
      <c r="G19" s="221">
        <f t="shared" si="2"/>
        <v>3887</v>
      </c>
      <c r="H19" s="287">
        <f t="shared" si="2"/>
        <v>209589</v>
      </c>
      <c r="I19" s="221">
        <f t="shared" si="2"/>
        <v>518817</v>
      </c>
      <c r="J19" s="68" t="s">
        <v>475</v>
      </c>
    </row>
    <row r="20" spans="1:11">
      <c r="A20" s="2"/>
      <c r="B20" s="2"/>
      <c r="C20" s="2"/>
      <c r="D20" s="2"/>
      <c r="E20" s="2"/>
      <c r="F20" s="2"/>
      <c r="G20" s="2"/>
      <c r="H20" s="2"/>
      <c r="I20" s="2"/>
      <c r="J20" s="2"/>
    </row>
    <row r="21" spans="1:11" ht="12.75" customHeight="1">
      <c r="A21" s="3"/>
      <c r="B21" s="3"/>
      <c r="C21" s="3"/>
      <c r="D21" s="3"/>
      <c r="E21" s="3"/>
      <c r="F21" s="2"/>
      <c r="G21" s="3"/>
      <c r="H21" s="3"/>
      <c r="I21" s="3"/>
      <c r="J21" s="2"/>
    </row>
    <row r="22" spans="1:11" ht="15.75">
      <c r="B22" s="585"/>
      <c r="C22" s="585"/>
      <c r="D22" s="585"/>
      <c r="E22" s="584"/>
      <c r="F22" s="585"/>
      <c r="G22" s="584"/>
    </row>
    <row r="23" spans="1:11" ht="15.75">
      <c r="B23" s="585"/>
      <c r="C23" s="585"/>
      <c r="D23" s="585"/>
      <c r="E23" s="584"/>
      <c r="F23" s="584"/>
      <c r="G23" s="584"/>
    </row>
    <row r="24" spans="1:11" ht="15.75">
      <c r="B24" s="585"/>
      <c r="C24" s="585"/>
      <c r="D24" s="585"/>
      <c r="E24" s="584"/>
      <c r="F24" s="584"/>
      <c r="G24" s="584"/>
    </row>
    <row r="25" spans="1:11" ht="15.75">
      <c r="B25" s="585"/>
      <c r="C25" s="585"/>
      <c r="D25" s="585"/>
      <c r="E25" s="585"/>
      <c r="F25" s="584"/>
      <c r="G25" s="584"/>
    </row>
    <row r="26" spans="1:11" ht="15.75">
      <c r="B26" s="682"/>
      <c r="C26" s="585"/>
      <c r="D26" s="585"/>
      <c r="E26" s="585"/>
      <c r="F26" s="584"/>
      <c r="G26" s="584"/>
    </row>
    <row r="27" spans="1:11" ht="15.75">
      <c r="B27" s="585"/>
      <c r="C27" s="585"/>
      <c r="D27" s="585"/>
      <c r="E27" s="585"/>
      <c r="F27" s="584"/>
      <c r="G27" s="584"/>
    </row>
    <row r="28" spans="1:11" ht="15.75">
      <c r="B28" s="584"/>
      <c r="C28" s="585"/>
      <c r="D28" s="585"/>
      <c r="E28" s="585"/>
      <c r="F28" s="584"/>
      <c r="G28" s="584"/>
    </row>
    <row r="29" spans="1:11" ht="15.75">
      <c r="B29" s="585"/>
      <c r="C29" s="585"/>
      <c r="D29" s="585"/>
      <c r="E29" s="585"/>
      <c r="F29" s="584"/>
      <c r="G29" s="584"/>
    </row>
    <row r="30" spans="1:11" ht="15.75">
      <c r="B30" s="585"/>
      <c r="C30" s="584"/>
      <c r="D30" s="585"/>
      <c r="E30" s="585"/>
      <c r="F30" s="584"/>
      <c r="G30" s="584"/>
    </row>
    <row r="31" spans="1:11" ht="15.75">
      <c r="B31" s="585"/>
      <c r="C31" s="585"/>
      <c r="D31" s="585"/>
      <c r="E31" s="585"/>
      <c r="F31" s="584"/>
      <c r="G31" s="584"/>
    </row>
    <row r="32" spans="1:11" ht="15.75">
      <c r="B32" s="584"/>
      <c r="C32" s="585"/>
      <c r="D32" s="584"/>
      <c r="E32" s="585"/>
      <c r="F32" s="584"/>
      <c r="G32" s="585"/>
    </row>
  </sheetData>
  <mergeCells count="8">
    <mergeCell ref="I5:I7"/>
    <mergeCell ref="J5:J7"/>
    <mergeCell ref="A1:J1"/>
    <mergeCell ref="A2:J2"/>
    <mergeCell ref="C5:H5"/>
    <mergeCell ref="A3:J3"/>
    <mergeCell ref="A5:A7"/>
    <mergeCell ref="B5:B7"/>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rightToLeft="1" view="pageBreakPreview" zoomScaleNormal="100" zoomScaleSheetLayoutView="100" workbookViewId="0">
      <selection activeCell="I8" sqref="I8:I21"/>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1053" t="s">
        <v>104</v>
      </c>
      <c r="B1" s="1053"/>
      <c r="C1" s="1053"/>
      <c r="D1" s="1053"/>
      <c r="E1" s="1053"/>
      <c r="F1" s="1053"/>
      <c r="G1" s="1053"/>
      <c r="H1" s="1053"/>
      <c r="I1" s="1053"/>
      <c r="J1" s="1053"/>
    </row>
    <row r="2" spans="1:10" s="4" customFormat="1" ht="17.25" customHeight="1">
      <c r="A2" s="1054" t="s">
        <v>1089</v>
      </c>
      <c r="B2" s="1054"/>
      <c r="C2" s="1054"/>
      <c r="D2" s="1054"/>
      <c r="E2" s="1054"/>
      <c r="F2" s="1054"/>
      <c r="G2" s="1054"/>
      <c r="H2" s="1054"/>
      <c r="I2" s="1054"/>
      <c r="J2" s="1054"/>
    </row>
    <row r="3" spans="1:10" s="4" customFormat="1" ht="17.25">
      <c r="A3" s="1058">
        <v>2021</v>
      </c>
      <c r="B3" s="1058"/>
      <c r="C3" s="1058"/>
      <c r="D3" s="1058"/>
      <c r="E3" s="1058"/>
      <c r="F3" s="1058"/>
      <c r="G3" s="1058"/>
      <c r="H3" s="1058"/>
      <c r="I3" s="1058"/>
      <c r="J3" s="1058"/>
    </row>
    <row r="4" spans="1:10" s="4" customFormat="1" ht="26.25" customHeight="1">
      <c r="A4" s="604" t="s">
        <v>75</v>
      </c>
      <c r="B4" s="605"/>
      <c r="C4" s="605"/>
      <c r="D4" s="605"/>
      <c r="E4" s="605"/>
      <c r="F4" s="605"/>
      <c r="G4" s="605"/>
      <c r="H4" s="605"/>
      <c r="I4" s="605"/>
      <c r="J4" s="606" t="s">
        <v>604</v>
      </c>
    </row>
    <row r="5" spans="1:10" s="4" customFormat="1" ht="23.25" customHeight="1">
      <c r="A5" s="1070" t="s">
        <v>485</v>
      </c>
      <c r="B5" s="1073" t="s">
        <v>509</v>
      </c>
      <c r="C5" s="1073"/>
      <c r="D5" s="1073"/>
      <c r="E5" s="1073"/>
      <c r="F5" s="1073"/>
      <c r="G5" s="1073"/>
      <c r="H5" s="1073"/>
      <c r="I5" s="1073"/>
      <c r="J5" s="1074" t="s">
        <v>486</v>
      </c>
    </row>
    <row r="6" spans="1:10" s="4" customFormat="1" ht="26.25" customHeight="1">
      <c r="A6" s="1071"/>
      <c r="B6" s="410" t="s">
        <v>118</v>
      </c>
      <c r="C6" s="410" t="s">
        <v>2</v>
      </c>
      <c r="D6" s="410" t="s">
        <v>119</v>
      </c>
      <c r="E6" s="410" t="s">
        <v>120</v>
      </c>
      <c r="F6" s="410" t="s">
        <v>121</v>
      </c>
      <c r="G6" s="410" t="s">
        <v>122</v>
      </c>
      <c r="H6" s="410" t="s">
        <v>116</v>
      </c>
      <c r="I6" s="410" t="s">
        <v>474</v>
      </c>
      <c r="J6" s="1075"/>
    </row>
    <row r="7" spans="1:10" ht="26.25" customHeight="1">
      <c r="A7" s="1072"/>
      <c r="B7" s="411" t="s">
        <v>508</v>
      </c>
      <c r="C7" s="411" t="s">
        <v>1</v>
      </c>
      <c r="D7" s="411" t="s">
        <v>3</v>
      </c>
      <c r="E7" s="411" t="s">
        <v>9</v>
      </c>
      <c r="F7" s="411" t="s">
        <v>11</v>
      </c>
      <c r="G7" s="411" t="s">
        <v>126</v>
      </c>
      <c r="H7" s="411" t="s">
        <v>162</v>
      </c>
      <c r="I7" s="90" t="s">
        <v>475</v>
      </c>
      <c r="J7" s="1076"/>
    </row>
    <row r="8" spans="1:10" ht="20.100000000000001" customHeight="1" thickBot="1">
      <c r="A8" s="52" t="s">
        <v>498</v>
      </c>
      <c r="B8" s="260">
        <v>0</v>
      </c>
      <c r="C8" s="260">
        <v>314</v>
      </c>
      <c r="D8" s="260">
        <v>1518</v>
      </c>
      <c r="E8" s="260">
        <v>19637</v>
      </c>
      <c r="F8" s="260">
        <v>6470</v>
      </c>
      <c r="G8" s="260">
        <v>0</v>
      </c>
      <c r="H8" s="260">
        <v>0</v>
      </c>
      <c r="I8" s="234">
        <f t="shared" ref="I8:I20" si="0">SUM(B8:H8)</f>
        <v>27939</v>
      </c>
      <c r="J8" s="67" t="s">
        <v>498</v>
      </c>
    </row>
    <row r="9" spans="1:10" ht="20.100000000000001" customHeight="1" thickTop="1" thickBot="1">
      <c r="A9" s="53" t="s">
        <v>499</v>
      </c>
      <c r="B9" s="261">
        <v>0</v>
      </c>
      <c r="C9" s="261">
        <v>192</v>
      </c>
      <c r="D9" s="261">
        <v>396</v>
      </c>
      <c r="E9" s="261">
        <v>2973</v>
      </c>
      <c r="F9" s="261">
        <v>19428</v>
      </c>
      <c r="G9" s="261">
        <v>195</v>
      </c>
      <c r="H9" s="261">
        <v>9032</v>
      </c>
      <c r="I9" s="237">
        <f t="shared" si="0"/>
        <v>32216</v>
      </c>
      <c r="J9" s="64" t="s">
        <v>499</v>
      </c>
    </row>
    <row r="10" spans="1:10" ht="20.100000000000001" customHeight="1" thickTop="1" thickBot="1">
      <c r="A10" s="54" t="s">
        <v>500</v>
      </c>
      <c r="B10" s="385">
        <v>0</v>
      </c>
      <c r="C10" s="385">
        <v>281</v>
      </c>
      <c r="D10" s="385">
        <v>441</v>
      </c>
      <c r="E10" s="385">
        <v>1469</v>
      </c>
      <c r="F10" s="385">
        <v>11591</v>
      </c>
      <c r="G10" s="385">
        <v>115</v>
      </c>
      <c r="H10" s="385">
        <v>14872</v>
      </c>
      <c r="I10" s="239">
        <f t="shared" si="0"/>
        <v>28769</v>
      </c>
      <c r="J10" s="65" t="s">
        <v>500</v>
      </c>
    </row>
    <row r="11" spans="1:10" ht="20.100000000000001" customHeight="1" thickTop="1" thickBot="1">
      <c r="A11" s="53" t="s">
        <v>501</v>
      </c>
      <c r="B11" s="261">
        <v>0</v>
      </c>
      <c r="C11" s="261">
        <v>180</v>
      </c>
      <c r="D11" s="261">
        <v>583</v>
      </c>
      <c r="E11" s="261">
        <v>1364</v>
      </c>
      <c r="F11" s="261">
        <v>7740</v>
      </c>
      <c r="G11" s="261">
        <v>48</v>
      </c>
      <c r="H11" s="261">
        <v>11815</v>
      </c>
      <c r="I11" s="237">
        <f t="shared" si="0"/>
        <v>21730</v>
      </c>
      <c r="J11" s="64" t="s">
        <v>501</v>
      </c>
    </row>
    <row r="12" spans="1:10" ht="20.100000000000001" customHeight="1" thickTop="1" thickBot="1">
      <c r="A12" s="52" t="s">
        <v>502</v>
      </c>
      <c r="B12" s="385">
        <v>0</v>
      </c>
      <c r="C12" s="385">
        <v>348</v>
      </c>
      <c r="D12" s="385">
        <v>1012</v>
      </c>
      <c r="E12" s="385">
        <v>1348</v>
      </c>
      <c r="F12" s="385">
        <v>6587</v>
      </c>
      <c r="G12" s="385">
        <v>50</v>
      </c>
      <c r="H12" s="385">
        <v>9861</v>
      </c>
      <c r="I12" s="239">
        <f t="shared" si="0"/>
        <v>19206</v>
      </c>
      <c r="J12" s="65" t="s">
        <v>502</v>
      </c>
    </row>
    <row r="13" spans="1:10" ht="20.100000000000001" customHeight="1" thickTop="1" thickBot="1">
      <c r="A13" s="53" t="s">
        <v>503</v>
      </c>
      <c r="B13" s="261">
        <v>49</v>
      </c>
      <c r="C13" s="261">
        <v>309</v>
      </c>
      <c r="D13" s="261">
        <v>809</v>
      </c>
      <c r="E13" s="261">
        <v>1324</v>
      </c>
      <c r="F13" s="261">
        <v>5044</v>
      </c>
      <c r="G13" s="261">
        <v>66</v>
      </c>
      <c r="H13" s="261">
        <v>8101</v>
      </c>
      <c r="I13" s="237">
        <f t="shared" si="0"/>
        <v>15702</v>
      </c>
      <c r="J13" s="64" t="s">
        <v>503</v>
      </c>
    </row>
    <row r="14" spans="1:10" ht="20.100000000000001" customHeight="1" thickTop="1" thickBot="1">
      <c r="A14" s="54" t="s">
        <v>504</v>
      </c>
      <c r="B14" s="260">
        <v>81</v>
      </c>
      <c r="C14" s="260">
        <v>521</v>
      </c>
      <c r="D14" s="260">
        <v>845</v>
      </c>
      <c r="E14" s="260">
        <v>1757</v>
      </c>
      <c r="F14" s="260">
        <v>4322</v>
      </c>
      <c r="G14" s="260">
        <v>49</v>
      </c>
      <c r="H14" s="260">
        <v>8178</v>
      </c>
      <c r="I14" s="234">
        <f t="shared" si="0"/>
        <v>15753</v>
      </c>
      <c r="J14" s="63" t="s">
        <v>504</v>
      </c>
    </row>
    <row r="15" spans="1:10" s="6" customFormat="1" ht="20.100000000000001" customHeight="1" thickTop="1" thickBot="1">
      <c r="A15" s="53" t="s">
        <v>505</v>
      </c>
      <c r="B15" s="261">
        <v>131</v>
      </c>
      <c r="C15" s="261">
        <v>695</v>
      </c>
      <c r="D15" s="261">
        <v>1352</v>
      </c>
      <c r="E15" s="261">
        <v>1938</v>
      </c>
      <c r="F15" s="261">
        <v>3509</v>
      </c>
      <c r="G15" s="261">
        <v>17</v>
      </c>
      <c r="H15" s="261">
        <v>7485</v>
      </c>
      <c r="I15" s="237">
        <f t="shared" si="0"/>
        <v>15127</v>
      </c>
      <c r="J15" s="64" t="s">
        <v>505</v>
      </c>
    </row>
    <row r="16" spans="1:10" s="6" customFormat="1" ht="20.100000000000001" customHeight="1" thickTop="1" thickBot="1">
      <c r="A16" s="52" t="s">
        <v>506</v>
      </c>
      <c r="B16" s="385">
        <v>296</v>
      </c>
      <c r="C16" s="385">
        <v>1069</v>
      </c>
      <c r="D16" s="385">
        <v>1159</v>
      </c>
      <c r="E16" s="385">
        <v>1602</v>
      </c>
      <c r="F16" s="385">
        <v>2593</v>
      </c>
      <c r="G16" s="385">
        <v>33</v>
      </c>
      <c r="H16" s="385">
        <v>6871</v>
      </c>
      <c r="I16" s="239">
        <f t="shared" si="0"/>
        <v>13623</v>
      </c>
      <c r="J16" s="65" t="s">
        <v>506</v>
      </c>
    </row>
    <row r="17" spans="1:10" s="6" customFormat="1" ht="20.100000000000001" customHeight="1" thickTop="1" thickBot="1">
      <c r="A17" s="53" t="s">
        <v>507</v>
      </c>
      <c r="B17" s="261">
        <v>260</v>
      </c>
      <c r="C17" s="261">
        <v>1164</v>
      </c>
      <c r="D17" s="261">
        <v>1340</v>
      </c>
      <c r="E17" s="261">
        <v>1376</v>
      </c>
      <c r="F17" s="261">
        <v>1670</v>
      </c>
      <c r="G17" s="261">
        <v>33</v>
      </c>
      <c r="H17" s="261">
        <v>4041</v>
      </c>
      <c r="I17" s="237">
        <f t="shared" si="0"/>
        <v>9884</v>
      </c>
      <c r="J17" s="64" t="s">
        <v>507</v>
      </c>
    </row>
    <row r="18" spans="1:10" s="6" customFormat="1" ht="20.100000000000001" customHeight="1" thickTop="1" thickBot="1">
      <c r="A18" s="62" t="s">
        <v>127</v>
      </c>
      <c r="B18" s="385">
        <v>264</v>
      </c>
      <c r="C18" s="385">
        <v>833</v>
      </c>
      <c r="D18" s="385">
        <v>945</v>
      </c>
      <c r="E18" s="385">
        <v>1234</v>
      </c>
      <c r="F18" s="385">
        <v>787</v>
      </c>
      <c r="G18" s="385">
        <v>32</v>
      </c>
      <c r="H18" s="385">
        <v>2182</v>
      </c>
      <c r="I18" s="239">
        <f t="shared" si="0"/>
        <v>6277</v>
      </c>
      <c r="J18" s="65" t="s">
        <v>127</v>
      </c>
    </row>
    <row r="19" spans="1:10" s="6" customFormat="1" ht="20.100000000000001" customHeight="1" thickTop="1" thickBot="1">
      <c r="A19" s="53" t="s">
        <v>124</v>
      </c>
      <c r="B19" s="261">
        <v>294</v>
      </c>
      <c r="C19" s="261">
        <v>694</v>
      </c>
      <c r="D19" s="261">
        <v>660</v>
      </c>
      <c r="E19" s="261">
        <v>438</v>
      </c>
      <c r="F19" s="261">
        <v>393</v>
      </c>
      <c r="G19" s="261">
        <v>0</v>
      </c>
      <c r="H19" s="261">
        <v>611</v>
      </c>
      <c r="I19" s="237">
        <f t="shared" si="0"/>
        <v>3090</v>
      </c>
      <c r="J19" s="64" t="s">
        <v>124</v>
      </c>
    </row>
    <row r="20" spans="1:10" ht="20.100000000000001" customHeight="1" thickTop="1">
      <c r="A20" s="62" t="s">
        <v>615</v>
      </c>
      <c r="B20" s="386">
        <v>758</v>
      </c>
      <c r="C20" s="386">
        <v>1637</v>
      </c>
      <c r="D20" s="386">
        <v>835</v>
      </c>
      <c r="E20" s="386">
        <v>576</v>
      </c>
      <c r="F20" s="386">
        <v>262</v>
      </c>
      <c r="G20" s="386">
        <v>0</v>
      </c>
      <c r="H20" s="386">
        <v>415</v>
      </c>
      <c r="I20" s="387">
        <f t="shared" si="0"/>
        <v>4483</v>
      </c>
      <c r="J20" s="66" t="s">
        <v>123</v>
      </c>
    </row>
    <row r="21" spans="1:10" s="6" customFormat="1" ht="24.95" customHeight="1">
      <c r="A21" s="69" t="s">
        <v>474</v>
      </c>
      <c r="B21" s="232">
        <f t="shared" ref="B21:I21" si="1">SUM(B8:B20)</f>
        <v>2133</v>
      </c>
      <c r="C21" s="232">
        <f t="shared" si="1"/>
        <v>8237</v>
      </c>
      <c r="D21" s="232">
        <f t="shared" si="1"/>
        <v>11895</v>
      </c>
      <c r="E21" s="232">
        <f t="shared" si="1"/>
        <v>37036</v>
      </c>
      <c r="F21" s="232">
        <f t="shared" si="1"/>
        <v>70396</v>
      </c>
      <c r="G21" s="232">
        <f t="shared" si="1"/>
        <v>638</v>
      </c>
      <c r="H21" s="263">
        <f t="shared" si="1"/>
        <v>83464</v>
      </c>
      <c r="I21" s="249">
        <f t="shared" si="1"/>
        <v>213799</v>
      </c>
      <c r="J21" s="68" t="s">
        <v>475</v>
      </c>
    </row>
    <row r="22" spans="1:10" ht="12.75" customHeight="1">
      <c r="A22" s="2"/>
    </row>
    <row r="23" spans="1:10">
      <c r="I23" s="106"/>
    </row>
  </sheetData>
  <mergeCells count="6">
    <mergeCell ref="A1:J1"/>
    <mergeCell ref="A3:J3"/>
    <mergeCell ref="A5:A7"/>
    <mergeCell ref="B5:I5"/>
    <mergeCell ref="J5:J7"/>
    <mergeCell ref="A2:J2"/>
  </mergeCells>
  <phoneticPr fontId="5" type="noConversion"/>
  <printOptions horizontalCentered="1"/>
  <pageMargins left="0" right="0" top="0.74803149606299213"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rightToLeft="1" view="pageBreakPreview" zoomScaleNormal="100" zoomScaleSheetLayoutView="100" workbookViewId="0">
      <selection activeCell="I8" sqref="I8:I21"/>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1053" t="s">
        <v>105</v>
      </c>
      <c r="B1" s="1053"/>
      <c r="C1" s="1053"/>
      <c r="D1" s="1053"/>
      <c r="E1" s="1053"/>
      <c r="F1" s="1053"/>
      <c r="G1" s="1053"/>
      <c r="H1" s="1053"/>
      <c r="I1" s="1053"/>
      <c r="J1" s="1053"/>
    </row>
    <row r="2" spans="1:11" s="4" customFormat="1" ht="17.25" customHeight="1">
      <c r="A2" s="1054" t="s">
        <v>1090</v>
      </c>
      <c r="B2" s="1058"/>
      <c r="C2" s="1058"/>
      <c r="D2" s="1058"/>
      <c r="E2" s="1058"/>
      <c r="F2" s="1058"/>
      <c r="G2" s="1058"/>
      <c r="H2" s="1058"/>
      <c r="I2" s="1058"/>
      <c r="J2" s="1058"/>
    </row>
    <row r="3" spans="1:11" s="4" customFormat="1" ht="17.25">
      <c r="A3" s="1058">
        <v>2021</v>
      </c>
      <c r="B3" s="1058"/>
      <c r="C3" s="1058"/>
      <c r="D3" s="1058"/>
      <c r="E3" s="1058"/>
      <c r="F3" s="1058"/>
      <c r="G3" s="1058"/>
      <c r="H3" s="1058"/>
      <c r="I3" s="1058"/>
      <c r="J3" s="1058"/>
    </row>
    <row r="4" spans="1:11" s="607" customFormat="1" ht="26.25" customHeight="1">
      <c r="A4" s="604" t="s">
        <v>76</v>
      </c>
      <c r="B4" s="605"/>
      <c r="C4" s="605"/>
      <c r="D4" s="605"/>
      <c r="E4" s="605"/>
      <c r="F4" s="605"/>
      <c r="G4" s="605"/>
      <c r="H4" s="605"/>
      <c r="I4" s="605"/>
      <c r="J4" s="606" t="s">
        <v>378</v>
      </c>
    </row>
    <row r="5" spans="1:11" s="4" customFormat="1" ht="23.25" customHeight="1">
      <c r="A5" s="1070" t="s">
        <v>485</v>
      </c>
      <c r="B5" s="1073" t="s">
        <v>509</v>
      </c>
      <c r="C5" s="1073"/>
      <c r="D5" s="1073"/>
      <c r="E5" s="1073"/>
      <c r="F5" s="1073"/>
      <c r="G5" s="1073"/>
      <c r="H5" s="1073"/>
      <c r="I5" s="1073"/>
      <c r="J5" s="1074" t="s">
        <v>486</v>
      </c>
    </row>
    <row r="6" spans="1:11" s="4" customFormat="1" ht="26.25" customHeight="1">
      <c r="A6" s="1071"/>
      <c r="B6" s="410" t="s">
        <v>118</v>
      </c>
      <c r="C6" s="410" t="s">
        <v>2</v>
      </c>
      <c r="D6" s="410" t="s">
        <v>119</v>
      </c>
      <c r="E6" s="410" t="s">
        <v>120</v>
      </c>
      <c r="F6" s="410" t="s">
        <v>121</v>
      </c>
      <c r="G6" s="410" t="s">
        <v>122</v>
      </c>
      <c r="H6" s="410" t="s">
        <v>116</v>
      </c>
      <c r="I6" s="410" t="s">
        <v>474</v>
      </c>
      <c r="J6" s="1075"/>
    </row>
    <row r="7" spans="1:11" ht="26.25" customHeight="1">
      <c r="A7" s="1072"/>
      <c r="B7" s="411" t="s">
        <v>508</v>
      </c>
      <c r="C7" s="411" t="s">
        <v>1</v>
      </c>
      <c r="D7" s="411" t="s">
        <v>3</v>
      </c>
      <c r="E7" s="411" t="s">
        <v>9</v>
      </c>
      <c r="F7" s="411" t="s">
        <v>11</v>
      </c>
      <c r="G7" s="411" t="s">
        <v>126</v>
      </c>
      <c r="H7" s="411" t="s">
        <v>162</v>
      </c>
      <c r="I7" s="412" t="s">
        <v>117</v>
      </c>
      <c r="J7" s="1076"/>
    </row>
    <row r="8" spans="1:11" ht="20.100000000000001" customHeight="1" thickBot="1">
      <c r="A8" s="52" t="s">
        <v>498</v>
      </c>
      <c r="B8" s="82">
        <v>0</v>
      </c>
      <c r="C8" s="82">
        <v>297</v>
      </c>
      <c r="D8" s="82">
        <v>694</v>
      </c>
      <c r="E8" s="82">
        <v>8488</v>
      </c>
      <c r="F8" s="82">
        <v>4026</v>
      </c>
      <c r="G8" s="82">
        <v>0</v>
      </c>
      <c r="H8" s="82">
        <v>0</v>
      </c>
      <c r="I8" s="234">
        <f t="shared" ref="I8:I20" si="0">SUM(B8:H8)</f>
        <v>13505</v>
      </c>
      <c r="J8" s="67" t="s">
        <v>498</v>
      </c>
      <c r="K8" s="106"/>
    </row>
    <row r="9" spans="1:11" ht="20.100000000000001" customHeight="1" thickTop="1" thickBot="1">
      <c r="A9" s="53" t="s">
        <v>499</v>
      </c>
      <c r="B9" s="83">
        <v>0</v>
      </c>
      <c r="C9" s="83">
        <v>192</v>
      </c>
      <c r="D9" s="83">
        <v>196</v>
      </c>
      <c r="E9" s="83">
        <v>1645</v>
      </c>
      <c r="F9" s="83">
        <v>11813</v>
      </c>
      <c r="G9" s="83">
        <v>179</v>
      </c>
      <c r="H9" s="83">
        <v>3237</v>
      </c>
      <c r="I9" s="237">
        <f t="shared" si="0"/>
        <v>17262</v>
      </c>
      <c r="J9" s="64" t="s">
        <v>499</v>
      </c>
    </row>
    <row r="10" spans="1:11" ht="20.100000000000001" customHeight="1" thickTop="1" thickBot="1">
      <c r="A10" s="54" t="s">
        <v>500</v>
      </c>
      <c r="B10" s="388">
        <v>0</v>
      </c>
      <c r="C10" s="388">
        <v>131</v>
      </c>
      <c r="D10" s="388">
        <v>293</v>
      </c>
      <c r="E10" s="388">
        <v>925</v>
      </c>
      <c r="F10" s="388">
        <v>5990</v>
      </c>
      <c r="G10" s="388">
        <v>66</v>
      </c>
      <c r="H10" s="388">
        <v>6881</v>
      </c>
      <c r="I10" s="239">
        <f t="shared" si="0"/>
        <v>14286</v>
      </c>
      <c r="J10" s="65" t="s">
        <v>500</v>
      </c>
    </row>
    <row r="11" spans="1:11" ht="20.100000000000001" customHeight="1" thickTop="1" thickBot="1">
      <c r="A11" s="53" t="s">
        <v>501</v>
      </c>
      <c r="B11" s="83">
        <v>0</v>
      </c>
      <c r="C11" s="83">
        <v>64</v>
      </c>
      <c r="D11" s="83">
        <v>333</v>
      </c>
      <c r="E11" s="83">
        <v>971</v>
      </c>
      <c r="F11" s="83">
        <v>4032</v>
      </c>
      <c r="G11" s="83">
        <v>0</v>
      </c>
      <c r="H11" s="83">
        <v>6083</v>
      </c>
      <c r="I11" s="237">
        <f t="shared" si="0"/>
        <v>11483</v>
      </c>
      <c r="J11" s="64" t="s">
        <v>501</v>
      </c>
    </row>
    <row r="12" spans="1:11" ht="20.100000000000001" customHeight="1" thickTop="1" thickBot="1">
      <c r="A12" s="52" t="s">
        <v>502</v>
      </c>
      <c r="B12" s="388">
        <v>0</v>
      </c>
      <c r="C12" s="388">
        <v>147</v>
      </c>
      <c r="D12" s="388">
        <v>549</v>
      </c>
      <c r="E12" s="388">
        <v>822</v>
      </c>
      <c r="F12" s="388">
        <v>2794</v>
      </c>
      <c r="G12" s="388">
        <v>16</v>
      </c>
      <c r="H12" s="388">
        <v>4251</v>
      </c>
      <c r="I12" s="239">
        <f t="shared" si="0"/>
        <v>8579</v>
      </c>
      <c r="J12" s="65" t="s">
        <v>502</v>
      </c>
    </row>
    <row r="13" spans="1:11" ht="20.100000000000001" customHeight="1" thickTop="1" thickBot="1">
      <c r="A13" s="53" t="s">
        <v>503</v>
      </c>
      <c r="B13" s="83">
        <v>0</v>
      </c>
      <c r="C13" s="83">
        <v>49</v>
      </c>
      <c r="D13" s="83">
        <v>483</v>
      </c>
      <c r="E13" s="83">
        <v>612</v>
      </c>
      <c r="F13" s="83">
        <v>2624</v>
      </c>
      <c r="G13" s="83">
        <v>0</v>
      </c>
      <c r="H13" s="83">
        <v>3165</v>
      </c>
      <c r="I13" s="237">
        <f t="shared" si="0"/>
        <v>6933</v>
      </c>
      <c r="J13" s="64" t="s">
        <v>503</v>
      </c>
    </row>
    <row r="14" spans="1:11" ht="20.100000000000001" customHeight="1" thickTop="1" thickBot="1">
      <c r="A14" s="54" t="s">
        <v>504</v>
      </c>
      <c r="B14" s="82">
        <v>49</v>
      </c>
      <c r="C14" s="82">
        <v>98</v>
      </c>
      <c r="D14" s="82">
        <v>398</v>
      </c>
      <c r="E14" s="82">
        <v>919</v>
      </c>
      <c r="F14" s="82">
        <v>2150</v>
      </c>
      <c r="G14" s="82">
        <v>16</v>
      </c>
      <c r="H14" s="82">
        <v>3246</v>
      </c>
      <c r="I14" s="234">
        <f t="shared" si="0"/>
        <v>6876</v>
      </c>
      <c r="J14" s="63" t="s">
        <v>504</v>
      </c>
    </row>
    <row r="15" spans="1:11" s="6" customFormat="1" ht="20.100000000000001" customHeight="1" thickTop="1" thickBot="1">
      <c r="A15" s="53" t="s">
        <v>505</v>
      </c>
      <c r="B15" s="83">
        <v>16</v>
      </c>
      <c r="C15" s="83">
        <v>165</v>
      </c>
      <c r="D15" s="83">
        <v>692</v>
      </c>
      <c r="E15" s="83">
        <v>911</v>
      </c>
      <c r="F15" s="83">
        <v>2209</v>
      </c>
      <c r="G15" s="83">
        <v>0</v>
      </c>
      <c r="H15" s="83">
        <v>3685</v>
      </c>
      <c r="I15" s="237">
        <f t="shared" si="0"/>
        <v>7678</v>
      </c>
      <c r="J15" s="64" t="s">
        <v>505</v>
      </c>
    </row>
    <row r="16" spans="1:11" s="6" customFormat="1" ht="20.100000000000001" customHeight="1" thickTop="1" thickBot="1">
      <c r="A16" s="52" t="s">
        <v>506</v>
      </c>
      <c r="B16" s="388">
        <v>0</v>
      </c>
      <c r="C16" s="388">
        <v>212</v>
      </c>
      <c r="D16" s="388">
        <v>564</v>
      </c>
      <c r="E16" s="388">
        <v>769</v>
      </c>
      <c r="F16" s="388">
        <v>1542</v>
      </c>
      <c r="G16" s="388">
        <v>16</v>
      </c>
      <c r="H16" s="388">
        <v>3181</v>
      </c>
      <c r="I16" s="239">
        <f t="shared" si="0"/>
        <v>6284</v>
      </c>
      <c r="J16" s="65" t="s">
        <v>506</v>
      </c>
    </row>
    <row r="17" spans="1:10" s="6" customFormat="1" ht="20.100000000000001" customHeight="1" thickTop="1" thickBot="1">
      <c r="A17" s="53" t="s">
        <v>507</v>
      </c>
      <c r="B17" s="83">
        <v>32</v>
      </c>
      <c r="C17" s="83">
        <v>294</v>
      </c>
      <c r="D17" s="83">
        <v>446</v>
      </c>
      <c r="E17" s="83">
        <v>555</v>
      </c>
      <c r="F17" s="83">
        <v>1004</v>
      </c>
      <c r="G17" s="83">
        <v>0</v>
      </c>
      <c r="H17" s="83">
        <v>2436</v>
      </c>
      <c r="I17" s="237">
        <f t="shared" si="0"/>
        <v>4767</v>
      </c>
      <c r="J17" s="64" t="s">
        <v>507</v>
      </c>
    </row>
    <row r="18" spans="1:10" s="6" customFormat="1" ht="20.100000000000001" customHeight="1" thickTop="1" thickBot="1">
      <c r="A18" s="62" t="s">
        <v>127</v>
      </c>
      <c r="B18" s="388">
        <v>17</v>
      </c>
      <c r="C18" s="388">
        <v>275</v>
      </c>
      <c r="D18" s="388">
        <v>455</v>
      </c>
      <c r="E18" s="388">
        <v>669</v>
      </c>
      <c r="F18" s="388">
        <v>623</v>
      </c>
      <c r="G18" s="388">
        <v>0</v>
      </c>
      <c r="H18" s="388">
        <v>1462</v>
      </c>
      <c r="I18" s="239">
        <f t="shared" si="0"/>
        <v>3501</v>
      </c>
      <c r="J18" s="65" t="s">
        <v>127</v>
      </c>
    </row>
    <row r="19" spans="1:10" s="6" customFormat="1" ht="20.100000000000001" customHeight="1" thickTop="1" thickBot="1">
      <c r="A19" s="53" t="s">
        <v>124</v>
      </c>
      <c r="B19" s="83">
        <v>64</v>
      </c>
      <c r="C19" s="83">
        <v>215</v>
      </c>
      <c r="D19" s="83">
        <v>247</v>
      </c>
      <c r="E19" s="83">
        <v>292</v>
      </c>
      <c r="F19" s="83">
        <v>311</v>
      </c>
      <c r="G19" s="83">
        <v>0</v>
      </c>
      <c r="H19" s="83">
        <v>512</v>
      </c>
      <c r="I19" s="237">
        <f t="shared" si="0"/>
        <v>1641</v>
      </c>
      <c r="J19" s="64" t="s">
        <v>124</v>
      </c>
    </row>
    <row r="20" spans="1:10" ht="20.100000000000001" customHeight="1" thickTop="1">
      <c r="A20" s="62" t="s">
        <v>615</v>
      </c>
      <c r="B20" s="389">
        <v>229</v>
      </c>
      <c r="C20" s="389">
        <v>936</v>
      </c>
      <c r="D20" s="389">
        <v>518</v>
      </c>
      <c r="E20" s="389">
        <v>410</v>
      </c>
      <c r="F20" s="389">
        <v>262</v>
      </c>
      <c r="G20" s="389">
        <v>0</v>
      </c>
      <c r="H20" s="389">
        <v>398</v>
      </c>
      <c r="I20" s="387">
        <f t="shared" si="0"/>
        <v>2753</v>
      </c>
      <c r="J20" s="66" t="s">
        <v>123</v>
      </c>
    </row>
    <row r="21" spans="1:10" s="6" customFormat="1" ht="24.95" customHeight="1">
      <c r="A21" s="69" t="s">
        <v>474</v>
      </c>
      <c r="B21" s="263">
        <f>SUM(B8:B20)</f>
        <v>407</v>
      </c>
      <c r="C21" s="263">
        <f t="shared" ref="C21:I21" si="1">SUM(C8:C20)</f>
        <v>3075</v>
      </c>
      <c r="D21" s="263">
        <f t="shared" si="1"/>
        <v>5868</v>
      </c>
      <c r="E21" s="263">
        <f t="shared" si="1"/>
        <v>17988</v>
      </c>
      <c r="F21" s="263">
        <f t="shared" si="1"/>
        <v>39380</v>
      </c>
      <c r="G21" s="263">
        <f t="shared" si="1"/>
        <v>293</v>
      </c>
      <c r="H21" s="263">
        <f t="shared" si="1"/>
        <v>38537</v>
      </c>
      <c r="I21" s="249">
        <f t="shared" si="1"/>
        <v>105548</v>
      </c>
      <c r="J21" s="68" t="s">
        <v>475</v>
      </c>
    </row>
    <row r="22" spans="1:10" ht="12.75" customHeight="1">
      <c r="A22" s="2"/>
    </row>
    <row r="23" spans="1:10" ht="15.75">
      <c r="B23" s="97"/>
    </row>
    <row r="24" spans="1:10" ht="15.75">
      <c r="B24" s="585"/>
      <c r="C24" s="585"/>
      <c r="D24" s="584"/>
      <c r="E24" s="584"/>
      <c r="F24" s="584"/>
      <c r="G24" s="585"/>
      <c r="H24" s="585"/>
    </row>
    <row r="25" spans="1:10" ht="15.75">
      <c r="B25" s="584"/>
      <c r="C25" s="585"/>
      <c r="D25" s="585"/>
    </row>
    <row r="26" spans="1:10" ht="15.75">
      <c r="B26" s="584"/>
      <c r="C26" s="585"/>
      <c r="D26" s="584"/>
    </row>
    <row r="27" spans="1:10" ht="15.75">
      <c r="B27" s="584"/>
      <c r="C27" s="585"/>
      <c r="D27" s="584"/>
    </row>
    <row r="28" spans="1:10" ht="15.75">
      <c r="B28" s="584"/>
      <c r="C28" s="585"/>
      <c r="D28" s="584"/>
    </row>
    <row r="29" spans="1:10" ht="15.75">
      <c r="B29" s="584"/>
      <c r="C29" s="585"/>
      <c r="D29" s="584"/>
    </row>
    <row r="30" spans="1:10" ht="15.75">
      <c r="B30" s="584"/>
      <c r="C30" s="585"/>
      <c r="D30" s="584"/>
    </row>
    <row r="31" spans="1:10" ht="15.75">
      <c r="B31" s="584"/>
      <c r="C31" s="585"/>
      <c r="D31" s="584"/>
    </row>
    <row r="32" spans="1:10" ht="15.75">
      <c r="B32" s="584"/>
      <c r="C32" s="585"/>
      <c r="D32" s="584"/>
    </row>
    <row r="33" spans="2:10" ht="15.75">
      <c r="B33" s="584"/>
      <c r="C33" s="585"/>
      <c r="D33" s="584"/>
    </row>
    <row r="34" spans="2:10" ht="15.75">
      <c r="B34" s="584"/>
      <c r="C34" s="585"/>
      <c r="D34" s="584"/>
    </row>
    <row r="35" spans="2:10" ht="15.75">
      <c r="B35" s="584"/>
      <c r="C35" s="585"/>
      <c r="D35" s="584"/>
    </row>
    <row r="36" spans="2:10" ht="15.75">
      <c r="B36" s="584"/>
      <c r="C36" s="585"/>
      <c r="D36" s="585"/>
    </row>
    <row r="37" spans="2:10" ht="15.75">
      <c r="B37" s="584"/>
      <c r="C37" s="585"/>
      <c r="D37" s="585"/>
    </row>
    <row r="38" spans="2:10" ht="15.75">
      <c r="B38" s="584"/>
      <c r="C38" s="585"/>
      <c r="D38" s="584"/>
      <c r="E38" s="584"/>
      <c r="F38" s="584"/>
      <c r="G38" s="584"/>
      <c r="H38" s="584"/>
      <c r="I38" s="584"/>
      <c r="J38" s="585"/>
    </row>
  </sheetData>
  <mergeCells count="6">
    <mergeCell ref="A1:J1"/>
    <mergeCell ref="A2:J2"/>
    <mergeCell ref="A5:A7"/>
    <mergeCell ref="B5:I5"/>
    <mergeCell ref="J5:J7"/>
    <mergeCell ref="A3:J3"/>
  </mergeCells>
  <phoneticPr fontId="5" type="noConversion"/>
  <printOptions horizontalCentered="1" verticalCentered="1"/>
  <pageMargins left="0" right="0" top="0" bottom="0" header="0" footer="0"/>
  <pageSetup paperSize="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rightToLeft="1" view="pageBreakPreview" zoomScaleNormal="100" zoomScaleSheetLayoutView="100" workbookViewId="0">
      <selection activeCell="G13" sqref="G13"/>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1053" t="s">
        <v>106</v>
      </c>
      <c r="B1" s="1053"/>
      <c r="C1" s="1053"/>
      <c r="D1" s="1053"/>
      <c r="E1" s="1053"/>
      <c r="F1" s="1053"/>
      <c r="G1" s="1053"/>
      <c r="H1" s="1053"/>
      <c r="I1" s="1053"/>
      <c r="J1" s="1053"/>
    </row>
    <row r="2" spans="1:11" s="4" customFormat="1" ht="17.25" customHeight="1">
      <c r="A2" s="1054" t="s">
        <v>1091</v>
      </c>
      <c r="B2" s="1054"/>
      <c r="C2" s="1054"/>
      <c r="D2" s="1054"/>
      <c r="E2" s="1054"/>
      <c r="F2" s="1054"/>
      <c r="G2" s="1054"/>
      <c r="H2" s="1054"/>
      <c r="I2" s="1054"/>
      <c r="J2" s="1054"/>
    </row>
    <row r="3" spans="1:11" s="4" customFormat="1" ht="17.25">
      <c r="A3" s="1058">
        <v>2021</v>
      </c>
      <c r="B3" s="1058"/>
      <c r="C3" s="1058"/>
      <c r="D3" s="1058"/>
      <c r="E3" s="1058"/>
      <c r="F3" s="1058"/>
      <c r="G3" s="1058"/>
      <c r="H3" s="1058"/>
      <c r="I3" s="1058"/>
      <c r="J3" s="1058"/>
    </row>
    <row r="4" spans="1:11" s="607" customFormat="1" ht="26.25" customHeight="1">
      <c r="A4" s="608" t="s">
        <v>77</v>
      </c>
      <c r="B4" s="605"/>
      <c r="C4" s="605"/>
      <c r="D4" s="605"/>
      <c r="E4" s="605"/>
      <c r="F4" s="605"/>
      <c r="G4" s="605"/>
      <c r="H4" s="605"/>
      <c r="I4" s="605"/>
      <c r="J4" s="606" t="s">
        <v>379</v>
      </c>
    </row>
    <row r="5" spans="1:11" s="4" customFormat="1" ht="23.25" customHeight="1">
      <c r="A5" s="1070" t="s">
        <v>485</v>
      </c>
      <c r="B5" s="1073" t="s">
        <v>509</v>
      </c>
      <c r="C5" s="1073"/>
      <c r="D5" s="1073"/>
      <c r="E5" s="1073"/>
      <c r="F5" s="1073"/>
      <c r="G5" s="1073"/>
      <c r="H5" s="1073"/>
      <c r="I5" s="1073"/>
      <c r="J5" s="1074" t="s">
        <v>486</v>
      </c>
    </row>
    <row r="6" spans="1:11" s="4" customFormat="1" ht="26.25" customHeight="1">
      <c r="A6" s="1071"/>
      <c r="B6" s="410" t="s">
        <v>118</v>
      </c>
      <c r="C6" s="410" t="s">
        <v>2</v>
      </c>
      <c r="D6" s="410" t="s">
        <v>119</v>
      </c>
      <c r="E6" s="410" t="s">
        <v>120</v>
      </c>
      <c r="F6" s="410" t="s">
        <v>121</v>
      </c>
      <c r="G6" s="410" t="s">
        <v>122</v>
      </c>
      <c r="H6" s="410" t="s">
        <v>116</v>
      </c>
      <c r="I6" s="410" t="s">
        <v>474</v>
      </c>
      <c r="J6" s="1075"/>
    </row>
    <row r="7" spans="1:11" ht="26.25" customHeight="1">
      <c r="A7" s="1072"/>
      <c r="B7" s="411" t="s">
        <v>508</v>
      </c>
      <c r="C7" s="411" t="s">
        <v>1</v>
      </c>
      <c r="D7" s="411" t="s">
        <v>3</v>
      </c>
      <c r="E7" s="411" t="s">
        <v>9</v>
      </c>
      <c r="F7" s="411" t="s">
        <v>11</v>
      </c>
      <c r="G7" s="411" t="s">
        <v>126</v>
      </c>
      <c r="H7" s="411" t="s">
        <v>162</v>
      </c>
      <c r="I7" s="412" t="s">
        <v>117</v>
      </c>
      <c r="J7" s="1076"/>
    </row>
    <row r="8" spans="1:11" ht="20.100000000000001" customHeight="1" thickBot="1">
      <c r="A8" s="264" t="s">
        <v>498</v>
      </c>
      <c r="B8" s="260">
        <v>0</v>
      </c>
      <c r="C8" s="260">
        <v>17</v>
      </c>
      <c r="D8" s="260">
        <v>824</v>
      </c>
      <c r="E8" s="260">
        <v>11149</v>
      </c>
      <c r="F8" s="260">
        <v>2444</v>
      </c>
      <c r="G8" s="260">
        <v>0</v>
      </c>
      <c r="H8" s="260">
        <v>0</v>
      </c>
      <c r="I8" s="234">
        <f t="shared" ref="I8:I20" si="0">SUM(B8:H8)</f>
        <v>14434</v>
      </c>
      <c r="J8" s="67" t="s">
        <v>498</v>
      </c>
      <c r="K8" s="106"/>
    </row>
    <row r="9" spans="1:11" ht="20.100000000000001" customHeight="1" thickTop="1" thickBot="1">
      <c r="A9" s="265" t="s">
        <v>499</v>
      </c>
      <c r="B9" s="261">
        <v>0</v>
      </c>
      <c r="C9" s="261">
        <v>0</v>
      </c>
      <c r="D9" s="261">
        <v>200</v>
      </c>
      <c r="E9" s="261">
        <v>1328</v>
      </c>
      <c r="F9" s="261">
        <v>7615</v>
      </c>
      <c r="G9" s="261">
        <v>16</v>
      </c>
      <c r="H9" s="261">
        <v>5795</v>
      </c>
      <c r="I9" s="237">
        <f t="shared" si="0"/>
        <v>14954</v>
      </c>
      <c r="J9" s="64" t="s">
        <v>499</v>
      </c>
    </row>
    <row r="10" spans="1:11" ht="20.100000000000001" customHeight="1" thickTop="1" thickBot="1">
      <c r="A10" s="266" t="s">
        <v>500</v>
      </c>
      <c r="B10" s="385">
        <v>0</v>
      </c>
      <c r="C10" s="385">
        <v>150</v>
      </c>
      <c r="D10" s="385">
        <v>148</v>
      </c>
      <c r="E10" s="385">
        <v>544</v>
      </c>
      <c r="F10" s="385">
        <v>5601</v>
      </c>
      <c r="G10" s="385">
        <v>49</v>
      </c>
      <c r="H10" s="385">
        <v>7991</v>
      </c>
      <c r="I10" s="239">
        <f t="shared" si="0"/>
        <v>14483</v>
      </c>
      <c r="J10" s="65" t="s">
        <v>500</v>
      </c>
    </row>
    <row r="11" spans="1:11" ht="20.100000000000001" customHeight="1" thickTop="1" thickBot="1">
      <c r="A11" s="265" t="s">
        <v>501</v>
      </c>
      <c r="B11" s="261">
        <v>0</v>
      </c>
      <c r="C11" s="261">
        <v>116</v>
      </c>
      <c r="D11" s="261">
        <v>250</v>
      </c>
      <c r="E11" s="261">
        <v>393</v>
      </c>
      <c r="F11" s="261">
        <v>3708</v>
      </c>
      <c r="G11" s="261">
        <v>48</v>
      </c>
      <c r="H11" s="261">
        <v>5732</v>
      </c>
      <c r="I11" s="237">
        <f t="shared" si="0"/>
        <v>10247</v>
      </c>
      <c r="J11" s="64" t="s">
        <v>501</v>
      </c>
    </row>
    <row r="12" spans="1:11" ht="20.100000000000001" customHeight="1" thickTop="1" thickBot="1">
      <c r="A12" s="264" t="s">
        <v>502</v>
      </c>
      <c r="B12" s="385">
        <v>0</v>
      </c>
      <c r="C12" s="385">
        <v>201</v>
      </c>
      <c r="D12" s="385">
        <v>463</v>
      </c>
      <c r="E12" s="385">
        <v>526</v>
      </c>
      <c r="F12" s="385">
        <v>3793</v>
      </c>
      <c r="G12" s="385">
        <v>34</v>
      </c>
      <c r="H12" s="385">
        <v>5610</v>
      </c>
      <c r="I12" s="239">
        <f t="shared" si="0"/>
        <v>10627</v>
      </c>
      <c r="J12" s="65" t="s">
        <v>502</v>
      </c>
    </row>
    <row r="13" spans="1:11" ht="20.100000000000001" customHeight="1" thickTop="1" thickBot="1">
      <c r="A13" s="265" t="s">
        <v>503</v>
      </c>
      <c r="B13" s="261">
        <v>49</v>
      </c>
      <c r="C13" s="261">
        <v>260</v>
      </c>
      <c r="D13" s="261">
        <v>326</v>
      </c>
      <c r="E13" s="261">
        <v>712</v>
      </c>
      <c r="F13" s="261">
        <v>2420</v>
      </c>
      <c r="G13" s="261">
        <v>66</v>
      </c>
      <c r="H13" s="261">
        <v>4936</v>
      </c>
      <c r="I13" s="237">
        <f t="shared" si="0"/>
        <v>8769</v>
      </c>
      <c r="J13" s="64" t="s">
        <v>503</v>
      </c>
    </row>
    <row r="14" spans="1:11" ht="20.100000000000001" customHeight="1" thickTop="1" thickBot="1">
      <c r="A14" s="266" t="s">
        <v>504</v>
      </c>
      <c r="B14" s="260">
        <v>32</v>
      </c>
      <c r="C14" s="260">
        <v>423</v>
      </c>
      <c r="D14" s="260">
        <v>447</v>
      </c>
      <c r="E14" s="260">
        <v>838</v>
      </c>
      <c r="F14" s="260">
        <v>2172</v>
      </c>
      <c r="G14" s="260">
        <v>33</v>
      </c>
      <c r="H14" s="260">
        <v>4932</v>
      </c>
      <c r="I14" s="234">
        <f t="shared" si="0"/>
        <v>8877</v>
      </c>
      <c r="J14" s="63" t="s">
        <v>504</v>
      </c>
    </row>
    <row r="15" spans="1:11" s="6" customFormat="1" ht="20.100000000000001" customHeight="1" thickTop="1" thickBot="1">
      <c r="A15" s="265" t="s">
        <v>505</v>
      </c>
      <c r="B15" s="261">
        <v>115</v>
      </c>
      <c r="C15" s="261">
        <v>530</v>
      </c>
      <c r="D15" s="261">
        <v>660</v>
      </c>
      <c r="E15" s="261">
        <v>1027</v>
      </c>
      <c r="F15" s="261">
        <v>1300</v>
      </c>
      <c r="G15" s="261">
        <v>17</v>
      </c>
      <c r="H15" s="261">
        <v>3800</v>
      </c>
      <c r="I15" s="237">
        <f t="shared" si="0"/>
        <v>7449</v>
      </c>
      <c r="J15" s="64" t="s">
        <v>505</v>
      </c>
    </row>
    <row r="16" spans="1:11" s="6" customFormat="1" ht="20.100000000000001" customHeight="1" thickTop="1" thickBot="1">
      <c r="A16" s="264" t="s">
        <v>506</v>
      </c>
      <c r="B16" s="385">
        <v>296</v>
      </c>
      <c r="C16" s="385">
        <v>857</v>
      </c>
      <c r="D16" s="385">
        <v>595</v>
      </c>
      <c r="E16" s="385">
        <v>833</v>
      </c>
      <c r="F16" s="385">
        <v>1051</v>
      </c>
      <c r="G16" s="385">
        <v>17</v>
      </c>
      <c r="H16" s="385">
        <v>3690</v>
      </c>
      <c r="I16" s="239">
        <f t="shared" si="0"/>
        <v>7339</v>
      </c>
      <c r="J16" s="65" t="s">
        <v>506</v>
      </c>
    </row>
    <row r="17" spans="1:15" s="6" customFormat="1" ht="20.100000000000001" customHeight="1" thickTop="1" thickBot="1">
      <c r="A17" s="265" t="s">
        <v>507</v>
      </c>
      <c r="B17" s="261">
        <v>228</v>
      </c>
      <c r="C17" s="261">
        <v>870</v>
      </c>
      <c r="D17" s="261">
        <v>894</v>
      </c>
      <c r="E17" s="261">
        <v>821</v>
      </c>
      <c r="F17" s="261">
        <v>666</v>
      </c>
      <c r="G17" s="261">
        <v>33</v>
      </c>
      <c r="H17" s="261">
        <v>1605</v>
      </c>
      <c r="I17" s="237">
        <f t="shared" si="0"/>
        <v>5117</v>
      </c>
      <c r="J17" s="64" t="s">
        <v>507</v>
      </c>
    </row>
    <row r="18" spans="1:15" s="6" customFormat="1" ht="20.100000000000001" customHeight="1" thickTop="1" thickBot="1">
      <c r="A18" s="267" t="s">
        <v>127</v>
      </c>
      <c r="B18" s="385">
        <v>247</v>
      </c>
      <c r="C18" s="385">
        <v>558</v>
      </c>
      <c r="D18" s="385">
        <v>490</v>
      </c>
      <c r="E18" s="385">
        <v>565</v>
      </c>
      <c r="F18" s="385">
        <v>164</v>
      </c>
      <c r="G18" s="385">
        <v>32</v>
      </c>
      <c r="H18" s="385">
        <v>720</v>
      </c>
      <c r="I18" s="239">
        <f t="shared" si="0"/>
        <v>2776</v>
      </c>
      <c r="J18" s="65" t="s">
        <v>127</v>
      </c>
    </row>
    <row r="19" spans="1:15" s="6" customFormat="1" ht="20.100000000000001" customHeight="1" thickTop="1" thickBot="1">
      <c r="A19" s="265" t="s">
        <v>124</v>
      </c>
      <c r="B19" s="261">
        <v>230</v>
      </c>
      <c r="C19" s="261">
        <v>479</v>
      </c>
      <c r="D19" s="261">
        <v>413</v>
      </c>
      <c r="E19" s="261">
        <v>146</v>
      </c>
      <c r="F19" s="261">
        <v>82</v>
      </c>
      <c r="G19" s="261">
        <v>0</v>
      </c>
      <c r="H19" s="261">
        <v>99</v>
      </c>
      <c r="I19" s="237">
        <f t="shared" si="0"/>
        <v>1449</v>
      </c>
      <c r="J19" s="64" t="s">
        <v>124</v>
      </c>
    </row>
    <row r="20" spans="1:15" ht="20.100000000000001" customHeight="1" thickTop="1">
      <c r="A20" s="267" t="s">
        <v>615</v>
      </c>
      <c r="B20" s="386">
        <v>529</v>
      </c>
      <c r="C20" s="386">
        <v>701</v>
      </c>
      <c r="D20" s="386">
        <v>317</v>
      </c>
      <c r="E20" s="386">
        <v>166</v>
      </c>
      <c r="F20" s="386">
        <v>0</v>
      </c>
      <c r="G20" s="386">
        <v>0</v>
      </c>
      <c r="H20" s="386">
        <v>17</v>
      </c>
      <c r="I20" s="387">
        <f t="shared" si="0"/>
        <v>1730</v>
      </c>
      <c r="J20" s="66" t="s">
        <v>123</v>
      </c>
    </row>
    <row r="21" spans="1:15" s="6" customFormat="1" ht="24.95" customHeight="1">
      <c r="A21" s="268" t="s">
        <v>474</v>
      </c>
      <c r="B21" s="249">
        <f t="shared" ref="B21:I21" si="1">SUM(B8:B20)</f>
        <v>1726</v>
      </c>
      <c r="C21" s="249">
        <f t="shared" si="1"/>
        <v>5162</v>
      </c>
      <c r="D21" s="249">
        <f t="shared" si="1"/>
        <v>6027</v>
      </c>
      <c r="E21" s="249">
        <f t="shared" si="1"/>
        <v>19048</v>
      </c>
      <c r="F21" s="249">
        <f t="shared" si="1"/>
        <v>31016</v>
      </c>
      <c r="G21" s="249">
        <f t="shared" si="1"/>
        <v>345</v>
      </c>
      <c r="H21" s="249">
        <f t="shared" si="1"/>
        <v>44927</v>
      </c>
      <c r="I21" s="249">
        <f t="shared" si="1"/>
        <v>108251</v>
      </c>
      <c r="J21" s="68" t="s">
        <v>475</v>
      </c>
    </row>
    <row r="22" spans="1:15" ht="12.75" customHeight="1">
      <c r="A22" s="2"/>
    </row>
    <row r="23" spans="1:15" ht="15.75">
      <c r="B23" s="97"/>
    </row>
    <row r="24" spans="1:15" ht="15.75">
      <c r="B24" s="97"/>
      <c r="C24" s="585"/>
      <c r="D24" s="584"/>
      <c r="E24" s="584"/>
      <c r="F24" s="584"/>
      <c r="G24" s="584"/>
      <c r="H24" s="584"/>
      <c r="I24" s="584"/>
      <c r="J24" s="584"/>
      <c r="K24" s="584"/>
      <c r="L24" s="585"/>
      <c r="M24" s="585"/>
      <c r="N24" s="585"/>
      <c r="O24" s="585"/>
    </row>
    <row r="25" spans="1:15" ht="15.75">
      <c r="B25" s="97"/>
      <c r="C25" s="585"/>
      <c r="D25" s="585"/>
      <c r="E25" s="585"/>
      <c r="F25" s="585"/>
      <c r="G25" s="585"/>
      <c r="H25" s="585"/>
      <c r="I25" s="585"/>
      <c r="J25" s="585"/>
      <c r="K25" s="585"/>
      <c r="L25" s="585"/>
      <c r="M25" s="585"/>
      <c r="N25" s="585"/>
      <c r="O25" s="585"/>
    </row>
    <row r="26" spans="1:15" ht="15.75">
      <c r="B26" s="97"/>
      <c r="C26" s="584"/>
      <c r="D26" s="584"/>
      <c r="E26" s="584"/>
      <c r="F26" s="584"/>
      <c r="G26" s="584"/>
      <c r="H26" s="584"/>
      <c r="I26" s="585"/>
      <c r="J26" s="585"/>
      <c r="K26" s="585"/>
      <c r="L26" s="585"/>
      <c r="M26" s="585"/>
      <c r="N26" s="585"/>
      <c r="O26" s="585"/>
    </row>
    <row r="27" spans="1:15" ht="15.75">
      <c r="B27" s="97"/>
      <c r="C27" s="584"/>
      <c r="D27" s="585"/>
      <c r="E27" s="584"/>
      <c r="F27" s="584"/>
      <c r="G27" s="585"/>
      <c r="H27" s="584"/>
      <c r="I27" s="585"/>
      <c r="J27" s="584"/>
      <c r="K27" s="585"/>
      <c r="L27" s="585"/>
      <c r="M27" s="585"/>
      <c r="N27" s="585"/>
      <c r="O27" s="585"/>
    </row>
    <row r="28" spans="1:15" ht="15.75">
      <c r="B28" s="97"/>
      <c r="C28" s="584"/>
      <c r="D28" s="585"/>
      <c r="E28" s="585"/>
      <c r="F28" s="585"/>
      <c r="G28" s="585"/>
      <c r="H28" s="585"/>
      <c r="I28" s="585"/>
      <c r="J28" s="585"/>
      <c r="K28" s="585"/>
      <c r="L28" s="585"/>
      <c r="M28" s="585"/>
      <c r="N28" s="585"/>
      <c r="O28" s="585"/>
    </row>
    <row r="29" spans="1:15" ht="15.75">
      <c r="B29" s="97"/>
      <c r="C29" s="585"/>
      <c r="D29" s="585"/>
      <c r="E29" s="585"/>
      <c r="F29" s="585"/>
      <c r="G29" s="585"/>
      <c r="H29" s="585"/>
      <c r="I29" s="585"/>
      <c r="J29" s="585"/>
      <c r="K29" s="585"/>
      <c r="L29" s="584"/>
      <c r="M29" s="585"/>
      <c r="N29" s="585"/>
      <c r="O29" s="585"/>
    </row>
    <row r="30" spans="1:15" ht="15.75">
      <c r="B30" s="97"/>
    </row>
    <row r="31" spans="1:15" ht="15.75">
      <c r="B31" s="97"/>
      <c r="C31" s="585"/>
      <c r="D31" s="585"/>
      <c r="E31" s="584"/>
      <c r="F31" s="584"/>
      <c r="G31" s="584"/>
      <c r="H31" s="585"/>
    </row>
    <row r="32" spans="1:15" ht="15.75">
      <c r="B32" s="97"/>
      <c r="C32" s="584"/>
      <c r="D32" s="585"/>
      <c r="E32" s="584"/>
      <c r="F32" s="585"/>
      <c r="G32" s="585"/>
      <c r="H32" s="585"/>
    </row>
    <row r="33" spans="2:15" ht="15.75">
      <c r="B33" s="97"/>
      <c r="C33" s="584"/>
      <c r="D33" s="585"/>
      <c r="E33" s="584"/>
      <c r="F33" s="584"/>
      <c r="G33" s="585"/>
      <c r="H33" s="585"/>
    </row>
    <row r="34" spans="2:15" ht="15.75">
      <c r="B34" s="97"/>
      <c r="C34" s="584"/>
      <c r="D34" s="585"/>
      <c r="E34" s="584"/>
      <c r="F34" s="584"/>
      <c r="G34" s="585"/>
      <c r="H34" s="585"/>
    </row>
    <row r="35" spans="2:15" ht="15.75">
      <c r="B35" s="97"/>
      <c r="C35" s="584"/>
      <c r="D35" s="585"/>
      <c r="E35" s="584"/>
      <c r="F35" s="585"/>
      <c r="G35" s="585"/>
      <c r="H35" s="585"/>
    </row>
    <row r="36" spans="2:15" ht="15.75">
      <c r="C36" s="584"/>
      <c r="D36" s="585"/>
      <c r="E36" s="584"/>
      <c r="F36" s="584"/>
      <c r="G36" s="585"/>
      <c r="H36" s="585"/>
    </row>
    <row r="37" spans="2:15" ht="15.75">
      <c r="C37" s="584"/>
      <c r="D37" s="585"/>
      <c r="E37" s="585"/>
      <c r="F37" s="585"/>
      <c r="G37" s="585"/>
      <c r="H37" s="585"/>
    </row>
    <row r="38" spans="2:15" ht="15.75">
      <c r="C38" s="584"/>
      <c r="D38" s="585"/>
      <c r="E38" s="585"/>
      <c r="F38" s="584"/>
      <c r="G38" s="585"/>
      <c r="H38" s="585"/>
    </row>
    <row r="39" spans="2:15" ht="15.75">
      <c r="C39" s="584"/>
      <c r="D39" s="585"/>
      <c r="E39" s="585"/>
      <c r="F39" s="585"/>
      <c r="G39" s="585"/>
      <c r="H39" s="585"/>
    </row>
    <row r="40" spans="2:15" ht="15.75">
      <c r="C40" s="585"/>
      <c r="D40" s="585"/>
      <c r="E40" s="585"/>
      <c r="F40" s="585"/>
      <c r="G40" s="585"/>
      <c r="H40" s="584"/>
    </row>
    <row r="41" spans="2:15" ht="15.75">
      <c r="C41" s="585"/>
      <c r="D41" s="585"/>
      <c r="E41" s="585"/>
      <c r="F41" s="585"/>
      <c r="G41" s="585"/>
      <c r="H41" s="585"/>
    </row>
    <row r="42" spans="2:15" ht="15.75">
      <c r="C42" s="585"/>
      <c r="D42" s="585"/>
      <c r="E42" s="585"/>
      <c r="F42" s="585"/>
      <c r="G42" s="585"/>
      <c r="H42" s="585"/>
    </row>
    <row r="43" spans="2:15" ht="15.75">
      <c r="C43" s="585"/>
      <c r="D43" s="585"/>
      <c r="E43" s="585"/>
      <c r="F43" s="585"/>
      <c r="G43" s="585"/>
      <c r="H43" s="585"/>
    </row>
    <row r="45" spans="2:15" ht="15.75">
      <c r="C45" s="585"/>
      <c r="D45" s="584"/>
      <c r="E45" s="584"/>
      <c r="F45" s="584"/>
      <c r="G45" s="584"/>
      <c r="H45" s="584"/>
      <c r="I45" s="584"/>
      <c r="J45" s="584"/>
      <c r="K45" s="584"/>
      <c r="L45" s="585"/>
      <c r="M45" s="585"/>
      <c r="N45" s="585"/>
      <c r="O45" s="585"/>
    </row>
    <row r="46" spans="2:15" ht="15.75">
      <c r="C46" s="585"/>
      <c r="D46" s="585"/>
      <c r="E46" s="585"/>
      <c r="F46" s="585"/>
      <c r="G46" s="585"/>
      <c r="H46" s="585"/>
      <c r="I46" s="585"/>
      <c r="J46" s="585"/>
      <c r="K46" s="585"/>
      <c r="L46" s="585"/>
      <c r="M46" s="585"/>
      <c r="N46" s="585"/>
      <c r="O46" s="585"/>
    </row>
    <row r="47" spans="2:15" ht="15.75">
      <c r="C47" s="584"/>
      <c r="D47" s="584"/>
      <c r="E47" s="584"/>
      <c r="F47" s="584"/>
      <c r="G47" s="584"/>
      <c r="H47" s="584"/>
      <c r="I47" s="585"/>
      <c r="J47" s="585"/>
      <c r="K47" s="585"/>
      <c r="L47" s="585"/>
      <c r="M47" s="585"/>
      <c r="N47" s="585"/>
      <c r="O47" s="585"/>
    </row>
    <row r="48" spans="2:15" ht="15.75">
      <c r="C48" s="584"/>
      <c r="D48" s="585"/>
      <c r="E48" s="584"/>
      <c r="F48" s="584"/>
      <c r="G48" s="585"/>
      <c r="H48" s="584"/>
      <c r="I48" s="585"/>
      <c r="J48" s="584"/>
      <c r="K48" s="585"/>
      <c r="L48" s="585"/>
      <c r="M48" s="585"/>
      <c r="N48" s="585"/>
      <c r="O48" s="585"/>
    </row>
    <row r="49" spans="3:15" ht="15.75">
      <c r="C49" s="584"/>
      <c r="D49" s="585"/>
      <c r="E49" s="585"/>
      <c r="F49" s="585"/>
      <c r="G49" s="585"/>
      <c r="H49" s="585"/>
      <c r="I49" s="585"/>
      <c r="J49" s="585"/>
      <c r="K49" s="585"/>
      <c r="L49" s="585"/>
      <c r="M49" s="585"/>
      <c r="N49" s="585"/>
      <c r="O49" s="585"/>
    </row>
    <row r="50" spans="3:15" ht="15.75">
      <c r="C50" s="585"/>
      <c r="D50" s="585"/>
      <c r="E50" s="585"/>
      <c r="F50" s="585"/>
      <c r="G50" s="585"/>
      <c r="H50" s="585"/>
      <c r="I50" s="585"/>
      <c r="J50" s="585"/>
      <c r="K50" s="585"/>
      <c r="L50" s="584"/>
      <c r="M50" s="585"/>
      <c r="N50" s="585"/>
      <c r="O50" s="585"/>
    </row>
  </sheetData>
  <mergeCells count="6">
    <mergeCell ref="A2:J2"/>
    <mergeCell ref="A1:J1"/>
    <mergeCell ref="A5:A7"/>
    <mergeCell ref="B5:I5"/>
    <mergeCell ref="J5:J7"/>
    <mergeCell ref="A3:J3"/>
  </mergeCells>
  <printOptions horizontalCentered="1" verticalCentered="1"/>
  <pageMargins left="0" right="0" top="0" bottom="0" header="0" footer="0"/>
  <pageSetup paperSize="9" scale="95"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rightToLeft="1" view="pageBreakPreview" zoomScaleNormal="100" zoomScaleSheetLayoutView="100" workbookViewId="0">
      <selection activeCell="K8" sqref="K8:K9"/>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1053" t="s">
        <v>107</v>
      </c>
      <c r="B1" s="1053"/>
      <c r="C1" s="1053"/>
      <c r="D1" s="1053"/>
      <c r="E1" s="1053"/>
      <c r="F1" s="1053"/>
      <c r="G1" s="1053"/>
      <c r="H1" s="1053"/>
      <c r="I1" s="1053"/>
      <c r="J1" s="1053"/>
    </row>
    <row r="2" spans="1:11" s="4" customFormat="1" ht="17.25" customHeight="1">
      <c r="A2" s="1054" t="s">
        <v>1092</v>
      </c>
      <c r="B2" s="1054"/>
      <c r="C2" s="1054"/>
      <c r="D2" s="1054"/>
      <c r="E2" s="1054"/>
      <c r="F2" s="1054"/>
      <c r="G2" s="1054"/>
      <c r="H2" s="1054"/>
      <c r="I2" s="1054"/>
      <c r="J2" s="1054"/>
    </row>
    <row r="3" spans="1:11" s="4" customFormat="1" ht="17.25">
      <c r="A3" s="1058">
        <v>2021</v>
      </c>
      <c r="B3" s="1058"/>
      <c r="C3" s="1058"/>
      <c r="D3" s="1058"/>
      <c r="E3" s="1058"/>
      <c r="F3" s="1058"/>
      <c r="G3" s="1058"/>
      <c r="H3" s="1058"/>
      <c r="I3" s="1058"/>
      <c r="J3" s="1058"/>
    </row>
    <row r="4" spans="1:11" s="4" customFormat="1" ht="26.1" customHeight="1">
      <c r="A4" s="604" t="s">
        <v>78</v>
      </c>
      <c r="B4" s="605"/>
      <c r="C4" s="605"/>
      <c r="D4" s="605"/>
      <c r="E4" s="605"/>
      <c r="F4" s="605"/>
      <c r="G4" s="605"/>
      <c r="H4" s="605"/>
      <c r="I4" s="605"/>
      <c r="J4" s="606" t="s">
        <v>380</v>
      </c>
    </row>
    <row r="5" spans="1:11" s="4" customFormat="1" ht="23.25" customHeight="1">
      <c r="A5" s="1070" t="s">
        <v>485</v>
      </c>
      <c r="B5" s="1073" t="s">
        <v>509</v>
      </c>
      <c r="C5" s="1073"/>
      <c r="D5" s="1073"/>
      <c r="E5" s="1073"/>
      <c r="F5" s="1073"/>
      <c r="G5" s="1073"/>
      <c r="H5" s="1073"/>
      <c r="I5" s="1073"/>
      <c r="J5" s="1074" t="s">
        <v>486</v>
      </c>
    </row>
    <row r="6" spans="1:11" s="4" customFormat="1" ht="26.25" customHeight="1">
      <c r="A6" s="1071"/>
      <c r="B6" s="410" t="s">
        <v>118</v>
      </c>
      <c r="C6" s="410" t="s">
        <v>2</v>
      </c>
      <c r="D6" s="410" t="s">
        <v>119</v>
      </c>
      <c r="E6" s="410" t="s">
        <v>120</v>
      </c>
      <c r="F6" s="410" t="s">
        <v>121</v>
      </c>
      <c r="G6" s="410" t="s">
        <v>122</v>
      </c>
      <c r="H6" s="410" t="s">
        <v>116</v>
      </c>
      <c r="I6" s="410" t="s">
        <v>474</v>
      </c>
      <c r="J6" s="1075"/>
    </row>
    <row r="7" spans="1:11" ht="26.25" customHeight="1">
      <c r="A7" s="1072"/>
      <c r="B7" s="411" t="s">
        <v>508</v>
      </c>
      <c r="C7" s="411" t="s">
        <v>1</v>
      </c>
      <c r="D7" s="411" t="s">
        <v>3</v>
      </c>
      <c r="E7" s="411" t="s">
        <v>9</v>
      </c>
      <c r="F7" s="411" t="s">
        <v>11</v>
      </c>
      <c r="G7" s="411" t="s">
        <v>126</v>
      </c>
      <c r="H7" s="411" t="s">
        <v>162</v>
      </c>
      <c r="I7" s="670" t="s">
        <v>117</v>
      </c>
      <c r="J7" s="1076"/>
    </row>
    <row r="8" spans="1:11" ht="20.100000000000001" customHeight="1" thickBot="1">
      <c r="A8" s="110" t="s">
        <v>498</v>
      </c>
      <c r="B8" s="361">
        <v>0</v>
      </c>
      <c r="C8" s="361">
        <v>2569</v>
      </c>
      <c r="D8" s="361">
        <v>8002</v>
      </c>
      <c r="E8" s="361">
        <v>31031</v>
      </c>
      <c r="F8" s="361">
        <v>13905</v>
      </c>
      <c r="G8" s="361">
        <v>0</v>
      </c>
      <c r="H8" s="361">
        <v>0</v>
      </c>
      <c r="I8" s="235">
        <f>SUM(B8:H8)</f>
        <v>55507</v>
      </c>
      <c r="J8" s="67" t="s">
        <v>498</v>
      </c>
      <c r="K8" s="106"/>
    </row>
    <row r="9" spans="1:11" ht="20.100000000000001" customHeight="1" thickTop="1" thickBot="1">
      <c r="A9" s="108" t="s">
        <v>499</v>
      </c>
      <c r="B9" s="360">
        <v>1633</v>
      </c>
      <c r="C9" s="360">
        <v>10545</v>
      </c>
      <c r="D9" s="360">
        <v>27827</v>
      </c>
      <c r="E9" s="360">
        <v>36068</v>
      </c>
      <c r="F9" s="360">
        <v>47681</v>
      </c>
      <c r="G9" s="360">
        <v>2578</v>
      </c>
      <c r="H9" s="360">
        <v>31212</v>
      </c>
      <c r="I9" s="237">
        <f>SUM(B9:H9)</f>
        <v>157544</v>
      </c>
      <c r="J9" s="64" t="s">
        <v>499</v>
      </c>
    </row>
    <row r="10" spans="1:11" ht="20.100000000000001" customHeight="1" thickTop="1" thickBot="1">
      <c r="A10" s="109" t="s">
        <v>500</v>
      </c>
      <c r="B10" s="415">
        <v>1519</v>
      </c>
      <c r="C10" s="415">
        <v>21914</v>
      </c>
      <c r="D10" s="415">
        <v>54325</v>
      </c>
      <c r="E10" s="415">
        <v>73667</v>
      </c>
      <c r="F10" s="415">
        <v>61161</v>
      </c>
      <c r="G10" s="415">
        <v>10328</v>
      </c>
      <c r="H10" s="415">
        <v>79148</v>
      </c>
      <c r="I10" s="239">
        <f t="shared" ref="I10:I20" si="0">SUM(B10:H10)</f>
        <v>302062</v>
      </c>
      <c r="J10" s="65" t="s">
        <v>500</v>
      </c>
    </row>
    <row r="11" spans="1:11" ht="20.100000000000001" customHeight="1" thickTop="1" thickBot="1">
      <c r="A11" s="108" t="s">
        <v>501</v>
      </c>
      <c r="B11" s="360">
        <v>2255</v>
      </c>
      <c r="C11" s="360">
        <v>40485</v>
      </c>
      <c r="D11" s="360">
        <v>81526</v>
      </c>
      <c r="E11" s="360">
        <v>112419</v>
      </c>
      <c r="F11" s="360">
        <v>77299</v>
      </c>
      <c r="G11" s="360">
        <v>14407</v>
      </c>
      <c r="H11" s="360">
        <v>127121</v>
      </c>
      <c r="I11" s="237">
        <f t="shared" si="0"/>
        <v>455512</v>
      </c>
      <c r="J11" s="64" t="s">
        <v>501</v>
      </c>
    </row>
    <row r="12" spans="1:11" ht="20.100000000000001" customHeight="1" thickTop="1" thickBot="1">
      <c r="A12" s="110" t="s">
        <v>502</v>
      </c>
      <c r="B12" s="415">
        <v>2508</v>
      </c>
      <c r="C12" s="415">
        <v>31578</v>
      </c>
      <c r="D12" s="415">
        <v>66949</v>
      </c>
      <c r="E12" s="415">
        <v>101567</v>
      </c>
      <c r="F12" s="415">
        <v>54272</v>
      </c>
      <c r="G12" s="415">
        <v>8795</v>
      </c>
      <c r="H12" s="415">
        <v>91591</v>
      </c>
      <c r="I12" s="239">
        <f t="shared" si="0"/>
        <v>357260</v>
      </c>
      <c r="J12" s="65" t="s">
        <v>502</v>
      </c>
    </row>
    <row r="13" spans="1:11" ht="20.100000000000001" customHeight="1" thickTop="1" thickBot="1">
      <c r="A13" s="108" t="s">
        <v>503</v>
      </c>
      <c r="B13" s="360">
        <v>2966</v>
      </c>
      <c r="C13" s="360">
        <v>33026</v>
      </c>
      <c r="D13" s="360">
        <v>67738</v>
      </c>
      <c r="E13" s="360">
        <v>82855</v>
      </c>
      <c r="F13" s="360">
        <v>50978</v>
      </c>
      <c r="G13" s="360">
        <v>10042</v>
      </c>
      <c r="H13" s="360">
        <v>91872</v>
      </c>
      <c r="I13" s="237">
        <f t="shared" si="0"/>
        <v>339477</v>
      </c>
      <c r="J13" s="64" t="s">
        <v>503</v>
      </c>
    </row>
    <row r="14" spans="1:11" ht="20.100000000000001" customHeight="1" thickTop="1" thickBot="1">
      <c r="A14" s="109" t="s">
        <v>504</v>
      </c>
      <c r="B14" s="361">
        <v>1802</v>
      </c>
      <c r="C14" s="361">
        <v>17756</v>
      </c>
      <c r="D14" s="361">
        <v>33735</v>
      </c>
      <c r="E14" s="361">
        <v>44147</v>
      </c>
      <c r="F14" s="361">
        <v>26591</v>
      </c>
      <c r="G14" s="361">
        <v>5848</v>
      </c>
      <c r="H14" s="361">
        <v>49340</v>
      </c>
      <c r="I14" s="234">
        <f t="shared" si="0"/>
        <v>179219</v>
      </c>
      <c r="J14" s="63" t="s">
        <v>504</v>
      </c>
    </row>
    <row r="15" spans="1:11" s="6" customFormat="1" ht="20.100000000000001" customHeight="1" thickTop="1" thickBot="1">
      <c r="A15" s="108" t="s">
        <v>505</v>
      </c>
      <c r="B15" s="360">
        <v>1363</v>
      </c>
      <c r="C15" s="360">
        <v>13979</v>
      </c>
      <c r="D15" s="360">
        <v>30202</v>
      </c>
      <c r="E15" s="360">
        <v>32404</v>
      </c>
      <c r="F15" s="360">
        <v>20758</v>
      </c>
      <c r="G15" s="360">
        <v>4736</v>
      </c>
      <c r="H15" s="360">
        <v>41213</v>
      </c>
      <c r="I15" s="237">
        <f t="shared" si="0"/>
        <v>144655</v>
      </c>
      <c r="J15" s="64" t="s">
        <v>505</v>
      </c>
    </row>
    <row r="16" spans="1:11" s="6" customFormat="1" ht="20.100000000000001" customHeight="1" thickTop="1" thickBot="1">
      <c r="A16" s="110" t="s">
        <v>506</v>
      </c>
      <c r="B16" s="415">
        <v>986</v>
      </c>
      <c r="C16" s="415">
        <v>6149</v>
      </c>
      <c r="D16" s="415">
        <v>12425</v>
      </c>
      <c r="E16" s="415">
        <v>12535</v>
      </c>
      <c r="F16" s="415">
        <v>11382</v>
      </c>
      <c r="G16" s="415">
        <v>3198</v>
      </c>
      <c r="H16" s="415">
        <v>19022</v>
      </c>
      <c r="I16" s="239">
        <f t="shared" si="0"/>
        <v>65697</v>
      </c>
      <c r="J16" s="65" t="s">
        <v>506</v>
      </c>
    </row>
    <row r="17" spans="1:10" s="6" customFormat="1" ht="20.100000000000001" customHeight="1" thickTop="1" thickBot="1">
      <c r="A17" s="108" t="s">
        <v>507</v>
      </c>
      <c r="B17" s="360">
        <v>188</v>
      </c>
      <c r="C17" s="360">
        <v>5223</v>
      </c>
      <c r="D17" s="360">
        <v>4606</v>
      </c>
      <c r="E17" s="360">
        <v>4225</v>
      </c>
      <c r="F17" s="360">
        <v>5710</v>
      </c>
      <c r="G17" s="360">
        <v>1389</v>
      </c>
      <c r="H17" s="360">
        <v>9610</v>
      </c>
      <c r="I17" s="237">
        <f t="shared" si="0"/>
        <v>30951</v>
      </c>
      <c r="J17" s="64" t="s">
        <v>507</v>
      </c>
    </row>
    <row r="18" spans="1:10" s="6" customFormat="1" ht="20.100000000000001" customHeight="1" thickTop="1" thickBot="1">
      <c r="A18" s="111" t="s">
        <v>127</v>
      </c>
      <c r="B18" s="415">
        <v>164</v>
      </c>
      <c r="C18" s="415">
        <v>867</v>
      </c>
      <c r="D18" s="415">
        <v>1240</v>
      </c>
      <c r="E18" s="415">
        <v>906</v>
      </c>
      <c r="F18" s="415">
        <v>1316</v>
      </c>
      <c r="G18" s="415">
        <v>618</v>
      </c>
      <c r="H18" s="415">
        <v>2716</v>
      </c>
      <c r="I18" s="239">
        <f t="shared" si="0"/>
        <v>7827</v>
      </c>
      <c r="J18" s="65" t="s">
        <v>127</v>
      </c>
    </row>
    <row r="19" spans="1:10" s="6" customFormat="1" ht="20.100000000000001" customHeight="1" thickTop="1" thickBot="1">
      <c r="A19" s="108" t="s">
        <v>124</v>
      </c>
      <c r="B19" s="360">
        <v>17</v>
      </c>
      <c r="C19" s="360">
        <v>385</v>
      </c>
      <c r="D19" s="360">
        <v>643</v>
      </c>
      <c r="E19" s="360">
        <v>173</v>
      </c>
      <c r="F19" s="360">
        <v>681</v>
      </c>
      <c r="G19" s="360">
        <v>224</v>
      </c>
      <c r="H19" s="360">
        <v>1234</v>
      </c>
      <c r="I19" s="237">
        <f t="shared" si="0"/>
        <v>3357</v>
      </c>
      <c r="J19" s="64" t="s">
        <v>124</v>
      </c>
    </row>
    <row r="20" spans="1:10" ht="20.100000000000001" customHeight="1" thickTop="1">
      <c r="A20" s="111" t="s">
        <v>615</v>
      </c>
      <c r="B20" s="416">
        <v>378</v>
      </c>
      <c r="C20" s="416">
        <v>381</v>
      </c>
      <c r="D20" s="416">
        <v>290</v>
      </c>
      <c r="E20" s="416">
        <v>205</v>
      </c>
      <c r="F20" s="416">
        <v>601</v>
      </c>
      <c r="G20" s="416">
        <v>125</v>
      </c>
      <c r="H20" s="416">
        <v>816</v>
      </c>
      <c r="I20" s="387">
        <f t="shared" si="0"/>
        <v>2796</v>
      </c>
      <c r="J20" s="66" t="s">
        <v>123</v>
      </c>
    </row>
    <row r="21" spans="1:10" s="6" customFormat="1" ht="24.95" customHeight="1">
      <c r="A21" s="69" t="s">
        <v>474</v>
      </c>
      <c r="B21" s="86">
        <f t="shared" ref="B21:H21" si="1">SUM(B8:B20)</f>
        <v>15779</v>
      </c>
      <c r="C21" s="232">
        <f t="shared" si="1"/>
        <v>184857</v>
      </c>
      <c r="D21" s="232">
        <f t="shared" si="1"/>
        <v>389508</v>
      </c>
      <c r="E21" s="232">
        <f t="shared" si="1"/>
        <v>532202</v>
      </c>
      <c r="F21" s="232">
        <f t="shared" si="1"/>
        <v>372335</v>
      </c>
      <c r="G21" s="232">
        <f t="shared" si="1"/>
        <v>62288</v>
      </c>
      <c r="H21" s="232">
        <f t="shared" si="1"/>
        <v>544895</v>
      </c>
      <c r="I21" s="249">
        <f>SUM(I8:I20)</f>
        <v>2101864</v>
      </c>
      <c r="J21" s="68" t="s">
        <v>475</v>
      </c>
    </row>
    <row r="22" spans="1:10" ht="12.75" customHeight="1">
      <c r="A22" s="2"/>
    </row>
    <row r="25" spans="1:10">
      <c r="H25"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rightToLeft="1" view="pageBreakPreview" zoomScaleNormal="100" zoomScaleSheetLayoutView="100" workbookViewId="0">
      <selection activeCell="I8" sqref="I8:I21"/>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1053" t="s">
        <v>108</v>
      </c>
      <c r="B1" s="1053"/>
      <c r="C1" s="1053"/>
      <c r="D1" s="1053"/>
      <c r="E1" s="1053"/>
      <c r="F1" s="1053"/>
      <c r="G1" s="1053"/>
      <c r="H1" s="1053"/>
      <c r="I1" s="1053"/>
      <c r="J1" s="1053"/>
    </row>
    <row r="2" spans="1:11" s="4" customFormat="1" ht="17.25" customHeight="1">
      <c r="A2" s="1054" t="s">
        <v>1093</v>
      </c>
      <c r="B2" s="1054"/>
      <c r="C2" s="1054"/>
      <c r="D2" s="1054"/>
      <c r="E2" s="1054"/>
      <c r="F2" s="1054"/>
      <c r="G2" s="1054"/>
      <c r="H2" s="1054"/>
      <c r="I2" s="1054"/>
      <c r="J2" s="1054"/>
    </row>
    <row r="3" spans="1:11" s="4" customFormat="1" ht="17.25">
      <c r="A3" s="1058">
        <v>2021</v>
      </c>
      <c r="B3" s="1058"/>
      <c r="C3" s="1058"/>
      <c r="D3" s="1058"/>
      <c r="E3" s="1058"/>
      <c r="F3" s="1058"/>
      <c r="G3" s="1058"/>
      <c r="H3" s="1058"/>
      <c r="I3" s="1058"/>
      <c r="J3" s="1058"/>
    </row>
    <row r="4" spans="1:11" s="4" customFormat="1" ht="26.1" customHeight="1">
      <c r="A4" s="604" t="s">
        <v>295</v>
      </c>
      <c r="B4" s="605"/>
      <c r="C4" s="605"/>
      <c r="D4" s="605"/>
      <c r="E4" s="605"/>
      <c r="F4" s="605"/>
      <c r="G4" s="605"/>
      <c r="H4" s="605"/>
      <c r="I4" s="605"/>
      <c r="J4" s="606" t="s">
        <v>296</v>
      </c>
    </row>
    <row r="5" spans="1:11" s="4" customFormat="1" ht="23.25" customHeight="1">
      <c r="A5" s="1070" t="s">
        <v>485</v>
      </c>
      <c r="B5" s="1073" t="s">
        <v>509</v>
      </c>
      <c r="C5" s="1073"/>
      <c r="D5" s="1073"/>
      <c r="E5" s="1073"/>
      <c r="F5" s="1073"/>
      <c r="G5" s="1073"/>
      <c r="H5" s="1073"/>
      <c r="I5" s="1073"/>
      <c r="J5" s="1074" t="s">
        <v>486</v>
      </c>
    </row>
    <row r="6" spans="1:11" s="4" customFormat="1" ht="26.25" customHeight="1">
      <c r="A6" s="1071"/>
      <c r="B6" s="410" t="s">
        <v>118</v>
      </c>
      <c r="C6" s="410" t="s">
        <v>2</v>
      </c>
      <c r="D6" s="410" t="s">
        <v>119</v>
      </c>
      <c r="E6" s="410" t="s">
        <v>120</v>
      </c>
      <c r="F6" s="410" t="s">
        <v>121</v>
      </c>
      <c r="G6" s="410" t="s">
        <v>122</v>
      </c>
      <c r="H6" s="410" t="s">
        <v>116</v>
      </c>
      <c r="I6" s="410" t="s">
        <v>474</v>
      </c>
      <c r="J6" s="1075"/>
    </row>
    <row r="7" spans="1:11" ht="26.25" customHeight="1">
      <c r="A7" s="1072"/>
      <c r="B7" s="411" t="s">
        <v>508</v>
      </c>
      <c r="C7" s="411" t="s">
        <v>1</v>
      </c>
      <c r="D7" s="411" t="s">
        <v>3</v>
      </c>
      <c r="E7" s="411" t="s">
        <v>9</v>
      </c>
      <c r="F7" s="411" t="s">
        <v>11</v>
      </c>
      <c r="G7" s="411" t="s">
        <v>126</v>
      </c>
      <c r="H7" s="411" t="s">
        <v>162</v>
      </c>
      <c r="I7" s="412" t="s">
        <v>117</v>
      </c>
      <c r="J7" s="1076"/>
    </row>
    <row r="8" spans="1:11" ht="20.100000000000001" customHeight="1" thickBot="1">
      <c r="A8" s="110" t="s">
        <v>498</v>
      </c>
      <c r="B8" s="592">
        <v>0</v>
      </c>
      <c r="C8" s="592">
        <v>619</v>
      </c>
      <c r="D8" s="592">
        <v>4515</v>
      </c>
      <c r="E8" s="592">
        <v>16827</v>
      </c>
      <c r="F8" s="592">
        <v>9163</v>
      </c>
      <c r="G8" s="592">
        <v>0</v>
      </c>
      <c r="H8" s="592">
        <v>0</v>
      </c>
      <c r="I8" s="234">
        <f t="shared" ref="I8:I20" si="0">SUM(B8:H8)</f>
        <v>31124</v>
      </c>
      <c r="J8" s="67" t="s">
        <v>498</v>
      </c>
      <c r="K8" s="106"/>
    </row>
    <row r="9" spans="1:11" ht="20.100000000000001" customHeight="1" thickTop="1" thickBot="1">
      <c r="A9" s="108" t="s">
        <v>499</v>
      </c>
      <c r="B9" s="595">
        <v>1633</v>
      </c>
      <c r="C9" s="595">
        <v>8955</v>
      </c>
      <c r="D9" s="595">
        <v>24164</v>
      </c>
      <c r="E9" s="595">
        <v>26762</v>
      </c>
      <c r="F9" s="595">
        <v>29902</v>
      </c>
      <c r="G9" s="595">
        <v>1639</v>
      </c>
      <c r="H9" s="595">
        <v>17303</v>
      </c>
      <c r="I9" s="237">
        <f t="shared" si="0"/>
        <v>110358</v>
      </c>
      <c r="J9" s="64" t="s">
        <v>499</v>
      </c>
    </row>
    <row r="10" spans="1:11" ht="20.100000000000001" customHeight="1" thickTop="1" thickBot="1">
      <c r="A10" s="109" t="s">
        <v>500</v>
      </c>
      <c r="B10" s="596">
        <v>1502</v>
      </c>
      <c r="C10" s="596">
        <v>19466</v>
      </c>
      <c r="D10" s="596">
        <v>50946</v>
      </c>
      <c r="E10" s="596">
        <v>65394</v>
      </c>
      <c r="F10" s="596">
        <v>42487</v>
      </c>
      <c r="G10" s="596">
        <v>7327</v>
      </c>
      <c r="H10" s="596">
        <v>53717</v>
      </c>
      <c r="I10" s="239">
        <f t="shared" si="0"/>
        <v>240839</v>
      </c>
      <c r="J10" s="65" t="s">
        <v>500</v>
      </c>
    </row>
    <row r="11" spans="1:11" ht="20.100000000000001" customHeight="1" thickTop="1" thickBot="1">
      <c r="A11" s="108" t="s">
        <v>501</v>
      </c>
      <c r="B11" s="595">
        <v>2205</v>
      </c>
      <c r="C11" s="595">
        <v>37746</v>
      </c>
      <c r="D11" s="595">
        <v>76541</v>
      </c>
      <c r="E11" s="595">
        <v>100776</v>
      </c>
      <c r="F11" s="595">
        <v>54997</v>
      </c>
      <c r="G11" s="595">
        <v>9878</v>
      </c>
      <c r="H11" s="595">
        <v>91642</v>
      </c>
      <c r="I11" s="237">
        <f t="shared" si="0"/>
        <v>373785</v>
      </c>
      <c r="J11" s="64" t="s">
        <v>501</v>
      </c>
    </row>
    <row r="12" spans="1:11" ht="20.100000000000001" customHeight="1" thickTop="1" thickBot="1">
      <c r="A12" s="110" t="s">
        <v>502</v>
      </c>
      <c r="B12" s="596">
        <v>2476</v>
      </c>
      <c r="C12" s="596">
        <v>29413</v>
      </c>
      <c r="D12" s="596">
        <v>62377</v>
      </c>
      <c r="E12" s="596">
        <v>91959</v>
      </c>
      <c r="F12" s="596">
        <v>39929</v>
      </c>
      <c r="G12" s="596">
        <v>5769</v>
      </c>
      <c r="H12" s="596">
        <v>65714</v>
      </c>
      <c r="I12" s="239">
        <f t="shared" si="0"/>
        <v>297637</v>
      </c>
      <c r="J12" s="65" t="s">
        <v>502</v>
      </c>
    </row>
    <row r="13" spans="1:11" ht="20.100000000000001" customHeight="1" thickTop="1" thickBot="1">
      <c r="A13" s="108" t="s">
        <v>503</v>
      </c>
      <c r="B13" s="595">
        <v>2950</v>
      </c>
      <c r="C13" s="595">
        <v>30150</v>
      </c>
      <c r="D13" s="595">
        <v>63488</v>
      </c>
      <c r="E13" s="595">
        <v>75271</v>
      </c>
      <c r="F13" s="595">
        <v>35785</v>
      </c>
      <c r="G13" s="595">
        <v>7572</v>
      </c>
      <c r="H13" s="595">
        <v>66358</v>
      </c>
      <c r="I13" s="237">
        <f t="shared" si="0"/>
        <v>281574</v>
      </c>
      <c r="J13" s="64" t="s">
        <v>503</v>
      </c>
    </row>
    <row r="14" spans="1:11" ht="20.100000000000001" customHeight="1" thickTop="1" thickBot="1">
      <c r="A14" s="109" t="s">
        <v>504</v>
      </c>
      <c r="B14" s="592">
        <v>1711</v>
      </c>
      <c r="C14" s="592">
        <v>16028</v>
      </c>
      <c r="D14" s="592">
        <v>30946</v>
      </c>
      <c r="E14" s="592">
        <v>39693</v>
      </c>
      <c r="F14" s="592">
        <v>18274</v>
      </c>
      <c r="G14" s="592">
        <v>4276</v>
      </c>
      <c r="H14" s="592">
        <v>35436</v>
      </c>
      <c r="I14" s="234">
        <f t="shared" si="0"/>
        <v>146364</v>
      </c>
      <c r="J14" s="63" t="s">
        <v>504</v>
      </c>
    </row>
    <row r="15" spans="1:11" s="6" customFormat="1" ht="20.100000000000001" customHeight="1" thickTop="1" thickBot="1">
      <c r="A15" s="108" t="s">
        <v>505</v>
      </c>
      <c r="B15" s="595">
        <v>1281</v>
      </c>
      <c r="C15" s="595">
        <v>12037</v>
      </c>
      <c r="D15" s="595">
        <v>25618</v>
      </c>
      <c r="E15" s="595">
        <v>30039</v>
      </c>
      <c r="F15" s="595">
        <v>14833</v>
      </c>
      <c r="G15" s="595">
        <v>4087</v>
      </c>
      <c r="H15" s="595">
        <v>34812</v>
      </c>
      <c r="I15" s="237">
        <f t="shared" si="0"/>
        <v>122707</v>
      </c>
      <c r="J15" s="64" t="s">
        <v>505</v>
      </c>
    </row>
    <row r="16" spans="1:11" s="6" customFormat="1" ht="20.100000000000001" customHeight="1" thickTop="1" thickBot="1">
      <c r="A16" s="110" t="s">
        <v>506</v>
      </c>
      <c r="B16" s="596">
        <v>872</v>
      </c>
      <c r="C16" s="596">
        <v>4731</v>
      </c>
      <c r="D16" s="596">
        <v>8871</v>
      </c>
      <c r="E16" s="596">
        <v>10876</v>
      </c>
      <c r="F16" s="596">
        <v>8139</v>
      </c>
      <c r="G16" s="596">
        <v>2639</v>
      </c>
      <c r="H16" s="596">
        <v>16399</v>
      </c>
      <c r="I16" s="239">
        <f t="shared" si="0"/>
        <v>52527</v>
      </c>
      <c r="J16" s="65" t="s">
        <v>506</v>
      </c>
    </row>
    <row r="17" spans="1:10" s="6" customFormat="1" ht="20.100000000000001" customHeight="1" thickTop="1" thickBot="1">
      <c r="A17" s="108" t="s">
        <v>507</v>
      </c>
      <c r="B17" s="595">
        <v>147</v>
      </c>
      <c r="C17" s="595">
        <v>4236</v>
      </c>
      <c r="D17" s="595">
        <v>3374</v>
      </c>
      <c r="E17" s="595">
        <v>3692</v>
      </c>
      <c r="F17" s="595">
        <v>3914</v>
      </c>
      <c r="G17" s="595">
        <v>903</v>
      </c>
      <c r="H17" s="595">
        <v>8777</v>
      </c>
      <c r="I17" s="237">
        <f t="shared" si="0"/>
        <v>25043</v>
      </c>
      <c r="J17" s="64" t="s">
        <v>507</v>
      </c>
    </row>
    <row r="18" spans="1:10" s="6" customFormat="1" ht="20.100000000000001" customHeight="1" thickTop="1" thickBot="1">
      <c r="A18" s="111" t="s">
        <v>127</v>
      </c>
      <c r="B18" s="596">
        <v>41</v>
      </c>
      <c r="C18" s="596">
        <v>407</v>
      </c>
      <c r="D18" s="596">
        <v>597</v>
      </c>
      <c r="E18" s="596">
        <v>653</v>
      </c>
      <c r="F18" s="596">
        <v>668</v>
      </c>
      <c r="G18" s="596">
        <v>532</v>
      </c>
      <c r="H18" s="596">
        <v>2243</v>
      </c>
      <c r="I18" s="239">
        <f t="shared" si="0"/>
        <v>5141</v>
      </c>
      <c r="J18" s="65" t="s">
        <v>127</v>
      </c>
    </row>
    <row r="19" spans="1:10" s="6" customFormat="1" ht="20.100000000000001" customHeight="1" thickTop="1" thickBot="1">
      <c r="A19" s="108" t="s">
        <v>124</v>
      </c>
      <c r="B19" s="595">
        <v>0</v>
      </c>
      <c r="C19" s="595">
        <v>301</v>
      </c>
      <c r="D19" s="595">
        <v>395</v>
      </c>
      <c r="E19" s="595">
        <v>89</v>
      </c>
      <c r="F19" s="595">
        <v>415</v>
      </c>
      <c r="G19" s="595">
        <v>183</v>
      </c>
      <c r="H19" s="595">
        <v>1221</v>
      </c>
      <c r="I19" s="237">
        <f t="shared" si="0"/>
        <v>2604</v>
      </c>
      <c r="J19" s="64" t="s">
        <v>124</v>
      </c>
    </row>
    <row r="20" spans="1:10" ht="20.100000000000001" customHeight="1" thickTop="1">
      <c r="A20" s="417" t="s">
        <v>615</v>
      </c>
      <c r="B20" s="597">
        <v>116</v>
      </c>
      <c r="C20" s="597">
        <v>169</v>
      </c>
      <c r="D20" s="597">
        <v>158</v>
      </c>
      <c r="E20" s="597">
        <v>41</v>
      </c>
      <c r="F20" s="597">
        <v>252</v>
      </c>
      <c r="G20" s="597">
        <v>84</v>
      </c>
      <c r="H20" s="597">
        <v>775</v>
      </c>
      <c r="I20" s="418">
        <f t="shared" si="0"/>
        <v>1595</v>
      </c>
      <c r="J20" s="419" t="s">
        <v>123</v>
      </c>
    </row>
    <row r="21" spans="1:10" s="6" customFormat="1" ht="24.95" customHeight="1">
      <c r="A21" s="69" t="s">
        <v>474</v>
      </c>
      <c r="B21" s="38">
        <f t="shared" ref="B21:I21" si="1">SUM(B8:B20)</f>
        <v>14934</v>
      </c>
      <c r="C21" s="249">
        <f t="shared" si="1"/>
        <v>164258</v>
      </c>
      <c r="D21" s="249">
        <f t="shared" si="1"/>
        <v>351990</v>
      </c>
      <c r="E21" s="249">
        <f t="shared" si="1"/>
        <v>462072</v>
      </c>
      <c r="F21" s="249">
        <f t="shared" si="1"/>
        <v>258758</v>
      </c>
      <c r="G21" s="249">
        <f t="shared" si="1"/>
        <v>44889</v>
      </c>
      <c r="H21" s="249">
        <f t="shared" si="1"/>
        <v>394397</v>
      </c>
      <c r="I21" s="249">
        <f t="shared" si="1"/>
        <v>1691298</v>
      </c>
      <c r="J21" s="68" t="s">
        <v>475</v>
      </c>
    </row>
    <row r="22" spans="1:10" ht="12.75" customHeight="1">
      <c r="A22" s="2"/>
    </row>
    <row r="23" spans="1:10" ht="15.75">
      <c r="C23" s="594"/>
      <c r="D23" s="594"/>
      <c r="E23" s="593"/>
      <c r="F23" s="593"/>
      <c r="G23" s="593"/>
      <c r="H23" s="594"/>
    </row>
    <row r="24" spans="1:10" ht="15.75">
      <c r="C24" s="593"/>
      <c r="D24" s="593"/>
      <c r="E24" s="593"/>
      <c r="F24" s="593"/>
      <c r="G24" s="593"/>
      <c r="H24" s="593"/>
    </row>
    <row r="25" spans="1:10" ht="15.75">
      <c r="C25" s="593"/>
      <c r="D25" s="593"/>
      <c r="E25" s="593"/>
      <c r="F25" s="593"/>
      <c r="G25" s="593"/>
      <c r="H25" s="593"/>
    </row>
    <row r="26" spans="1:10" ht="15.75">
      <c r="C26" s="593"/>
      <c r="D26" s="593"/>
      <c r="E26" s="593"/>
      <c r="F26" s="593"/>
      <c r="G26" s="593"/>
      <c r="H26" s="593"/>
      <c r="I26" s="106"/>
    </row>
    <row r="27" spans="1:10" ht="15.75">
      <c r="C27" s="593"/>
      <c r="D27" s="593"/>
      <c r="E27" s="593"/>
      <c r="F27" s="593"/>
      <c r="G27" s="593"/>
      <c r="H27" s="593"/>
    </row>
    <row r="28" spans="1:10" ht="15.75">
      <c r="C28" s="593"/>
      <c r="D28" s="593"/>
      <c r="E28" s="593"/>
      <c r="F28" s="593"/>
      <c r="G28" s="593"/>
      <c r="H28" s="593"/>
    </row>
    <row r="29" spans="1:10" ht="15.75">
      <c r="C29" s="593"/>
      <c r="D29" s="593"/>
      <c r="E29" s="593"/>
      <c r="F29" s="593"/>
      <c r="G29" s="593"/>
      <c r="H29" s="593"/>
    </row>
    <row r="30" spans="1:10" ht="15.75">
      <c r="C30" s="593"/>
      <c r="D30" s="593"/>
      <c r="E30" s="593"/>
      <c r="F30" s="593"/>
      <c r="G30" s="593"/>
      <c r="H30" s="593"/>
    </row>
    <row r="31" spans="1:10" ht="15.75">
      <c r="C31" s="593"/>
      <c r="D31" s="593"/>
      <c r="E31" s="593"/>
      <c r="F31" s="593"/>
      <c r="G31" s="593"/>
      <c r="H31" s="593"/>
    </row>
    <row r="32" spans="1:10" ht="15.75">
      <c r="C32" s="593"/>
      <c r="D32" s="593"/>
      <c r="E32" s="593"/>
      <c r="F32" s="593"/>
      <c r="G32" s="593"/>
      <c r="H32" s="593"/>
    </row>
    <row r="33" spans="3:8" ht="15.75">
      <c r="C33" s="593"/>
      <c r="D33" s="594"/>
      <c r="E33" s="594"/>
      <c r="F33" s="593"/>
      <c r="G33" s="594"/>
      <c r="H33" s="593"/>
    </row>
    <row r="34" spans="3:8" ht="15.75">
      <c r="C34" s="594"/>
      <c r="D34" s="594"/>
      <c r="E34" s="594"/>
      <c r="F34" s="594"/>
      <c r="G34" s="594"/>
      <c r="H34" s="594"/>
    </row>
    <row r="35" spans="3:8" ht="15.75">
      <c r="C35" s="594"/>
      <c r="D35" s="594"/>
      <c r="E35" s="594"/>
      <c r="F35" s="594"/>
      <c r="G35" s="594"/>
      <c r="H35" s="594"/>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rightToLeft="1" view="pageBreakPreview" zoomScale="120" zoomScaleNormal="100" zoomScaleSheetLayoutView="120" workbookViewId="0">
      <selection activeCell="C15" sqref="C15"/>
    </sheetView>
  </sheetViews>
  <sheetFormatPr defaultColWidth="11.42578125" defaultRowHeight="12.75"/>
  <cols>
    <col min="1" max="1" width="40.7109375" style="131" customWidth="1"/>
    <col min="2" max="2" width="9.85546875" style="130" customWidth="1"/>
    <col min="3" max="3" width="40.7109375" style="129" customWidth="1"/>
    <col min="4" max="16384" width="11.42578125" style="126"/>
  </cols>
  <sheetData>
    <row r="1" spans="1:4" ht="23.25">
      <c r="A1" s="937" t="s">
        <v>1515</v>
      </c>
      <c r="B1" s="937"/>
      <c r="C1" s="937"/>
      <c r="D1" s="565"/>
    </row>
    <row r="2" spans="1:4" ht="20.25">
      <c r="A2" s="938" t="s">
        <v>1516</v>
      </c>
      <c r="B2" s="938"/>
      <c r="C2" s="938"/>
      <c r="D2" s="564"/>
    </row>
    <row r="3" spans="1:4" ht="16.5" customHeight="1">
      <c r="A3" s="566"/>
      <c r="B3" s="566"/>
      <c r="C3" s="566"/>
      <c r="D3" s="564"/>
    </row>
    <row r="4" spans="1:4" s="143" customFormat="1" ht="39" customHeight="1" thickBot="1">
      <c r="A4" s="556" t="s">
        <v>1362</v>
      </c>
      <c r="B4" s="557" t="s">
        <v>1343</v>
      </c>
      <c r="C4" s="558" t="s">
        <v>1363</v>
      </c>
    </row>
    <row r="5" spans="1:4" s="512" customFormat="1" ht="4.5" customHeight="1" thickBot="1">
      <c r="A5" s="515"/>
      <c r="B5" s="510"/>
      <c r="C5" s="511"/>
    </row>
    <row r="6" spans="1:4" s="143" customFormat="1" ht="23.25" customHeight="1" thickBot="1">
      <c r="A6" s="528" t="s">
        <v>1344</v>
      </c>
      <c r="B6" s="138">
        <v>4</v>
      </c>
      <c r="C6" s="555" t="s">
        <v>1345</v>
      </c>
    </row>
    <row r="7" spans="1:4" s="143" customFormat="1" ht="23.25" customHeight="1" thickBot="1">
      <c r="A7" s="528" t="s">
        <v>1672</v>
      </c>
      <c r="B7" s="138">
        <v>7</v>
      </c>
      <c r="C7" s="555" t="s">
        <v>1670</v>
      </c>
    </row>
    <row r="8" spans="1:4" s="114" customFormat="1" ht="23.25" customHeight="1" thickBot="1">
      <c r="A8" s="528" t="s">
        <v>1673</v>
      </c>
      <c r="B8" s="138">
        <v>14</v>
      </c>
      <c r="C8" s="555" t="s">
        <v>1671</v>
      </c>
    </row>
    <row r="9" spans="1:4" s="114" customFormat="1" ht="23.25" customHeight="1" thickBot="1">
      <c r="A9" s="528" t="s">
        <v>1346</v>
      </c>
      <c r="B9" s="138">
        <v>16</v>
      </c>
      <c r="C9" s="555" t="s">
        <v>1350</v>
      </c>
    </row>
    <row r="10" spans="1:4" s="114" customFormat="1" ht="23.25" customHeight="1" thickBot="1">
      <c r="A10" s="528" t="s">
        <v>1369</v>
      </c>
      <c r="B10" s="138">
        <v>17</v>
      </c>
      <c r="C10" s="555" t="s">
        <v>1370</v>
      </c>
    </row>
    <row r="11" spans="1:4" ht="23.25" customHeight="1" thickBot="1">
      <c r="A11" s="528" t="s">
        <v>1347</v>
      </c>
      <c r="B11" s="138">
        <v>18</v>
      </c>
      <c r="C11" s="555" t="s">
        <v>1351</v>
      </c>
    </row>
    <row r="12" spans="1:4" ht="23.25" customHeight="1" thickBot="1">
      <c r="A12" s="528" t="s">
        <v>1364</v>
      </c>
      <c r="B12" s="138">
        <v>19</v>
      </c>
      <c r="C12" s="555" t="s">
        <v>1366</v>
      </c>
    </row>
    <row r="13" spans="1:4" ht="23.25" customHeight="1" thickBot="1">
      <c r="A13" s="528" t="s">
        <v>1365</v>
      </c>
      <c r="B13" s="138">
        <v>24</v>
      </c>
      <c r="C13" s="555" t="s">
        <v>732</v>
      </c>
    </row>
    <row r="14" spans="1:4" ht="22.5" thickBot="1">
      <c r="A14" s="528" t="s">
        <v>1517</v>
      </c>
      <c r="B14" s="138">
        <v>27</v>
      </c>
      <c r="C14" s="555" t="s">
        <v>1674</v>
      </c>
    </row>
    <row r="15" spans="1:4" ht="44.25" thickBot="1">
      <c r="A15" s="528" t="s">
        <v>1518</v>
      </c>
      <c r="B15" s="138">
        <v>51</v>
      </c>
      <c r="C15" s="555" t="s">
        <v>1771</v>
      </c>
    </row>
    <row r="16" spans="1:4" ht="21" thickBot="1">
      <c r="A16" s="554" t="s">
        <v>1520</v>
      </c>
      <c r="B16" s="138">
        <v>53</v>
      </c>
      <c r="C16" s="567" t="s">
        <v>1519</v>
      </c>
    </row>
    <row r="17" spans="1:3" ht="21" thickBot="1">
      <c r="A17" s="554" t="s">
        <v>1521</v>
      </c>
      <c r="B17" s="138">
        <v>75</v>
      </c>
      <c r="C17" s="567" t="s">
        <v>1522</v>
      </c>
    </row>
    <row r="18" spans="1:3" ht="21" thickBot="1">
      <c r="A18" s="554" t="s">
        <v>1523</v>
      </c>
      <c r="B18" s="138">
        <v>171</v>
      </c>
      <c r="C18" s="567" t="s">
        <v>1524</v>
      </c>
    </row>
    <row r="19" spans="1:3" ht="24.75" thickBot="1">
      <c r="A19" s="554" t="s">
        <v>1526</v>
      </c>
      <c r="B19" s="138">
        <v>187</v>
      </c>
      <c r="C19" s="567" t="s">
        <v>1525</v>
      </c>
    </row>
    <row r="20" spans="1:3" ht="23.25" customHeight="1" thickBot="1">
      <c r="A20" s="528" t="s">
        <v>1348</v>
      </c>
      <c r="B20" s="138"/>
      <c r="C20" s="568" t="s">
        <v>1352</v>
      </c>
    </row>
    <row r="21" spans="1:3" ht="23.25" customHeight="1" thickBot="1">
      <c r="A21" s="554" t="s">
        <v>1367</v>
      </c>
      <c r="B21" s="138">
        <v>193</v>
      </c>
      <c r="C21" s="567" t="s">
        <v>1753</v>
      </c>
    </row>
    <row r="22" spans="1:3" ht="23.25" customHeight="1" thickBot="1">
      <c r="A22" s="554" t="s">
        <v>1368</v>
      </c>
      <c r="B22" s="138">
        <v>203</v>
      </c>
      <c r="C22" s="567" t="s">
        <v>1527</v>
      </c>
    </row>
    <row r="23" spans="1:3" ht="23.25" customHeight="1" thickBot="1">
      <c r="A23" s="554" t="s">
        <v>1349</v>
      </c>
      <c r="B23" s="138">
        <v>209</v>
      </c>
      <c r="C23" s="567" t="s">
        <v>1528</v>
      </c>
    </row>
    <row r="24" spans="1:3">
      <c r="A24" s="514"/>
    </row>
    <row r="25" spans="1:3">
      <c r="A25" s="132"/>
    </row>
    <row r="26" spans="1:3">
      <c r="A26" s="132"/>
    </row>
    <row r="27" spans="1:3">
      <c r="A27" s="132"/>
    </row>
    <row r="28" spans="1:3">
      <c r="A28" s="132"/>
    </row>
    <row r="29" spans="1:3">
      <c r="A29" s="132"/>
    </row>
    <row r="30" spans="1:3">
      <c r="A30" s="132"/>
    </row>
    <row r="31" spans="1:3">
      <c r="A31" s="132"/>
    </row>
    <row r="32" spans="1:3">
      <c r="A32" s="132"/>
    </row>
    <row r="33" spans="1:3">
      <c r="A33" s="132"/>
    </row>
    <row r="34" spans="1:3">
      <c r="A34" s="132"/>
      <c r="B34" s="126"/>
      <c r="C34" s="126"/>
    </row>
    <row r="35" spans="1:3">
      <c r="A35" s="132"/>
      <c r="B35" s="126"/>
      <c r="C35" s="126"/>
    </row>
    <row r="36" spans="1:3">
      <c r="A36" s="132"/>
      <c r="B36" s="126"/>
      <c r="C36" s="126"/>
    </row>
    <row r="37" spans="1:3">
      <c r="A37" s="132"/>
      <c r="B37" s="126"/>
      <c r="C37" s="126"/>
    </row>
    <row r="38" spans="1:3">
      <c r="A38" s="132"/>
      <c r="B38" s="126"/>
      <c r="C38" s="126"/>
    </row>
    <row r="39" spans="1:3">
      <c r="A39" s="132"/>
      <c r="B39" s="126"/>
      <c r="C39" s="126"/>
    </row>
    <row r="40" spans="1:3">
      <c r="A40" s="132"/>
      <c r="B40" s="126"/>
      <c r="C40" s="126"/>
    </row>
    <row r="41" spans="1:3">
      <c r="A41" s="132"/>
      <c r="B41" s="126"/>
      <c r="C41" s="126"/>
    </row>
    <row r="42" spans="1:3">
      <c r="A42" s="132"/>
      <c r="B42" s="126"/>
      <c r="C42" s="126"/>
    </row>
    <row r="43" spans="1:3">
      <c r="A43" s="132"/>
      <c r="B43" s="126"/>
      <c r="C43" s="126"/>
    </row>
    <row r="44" spans="1:3">
      <c r="A44" s="132"/>
      <c r="B44" s="126"/>
      <c r="C44" s="126"/>
    </row>
    <row r="45" spans="1:3">
      <c r="A45" s="132"/>
      <c r="B45" s="126"/>
      <c r="C45" s="126"/>
    </row>
    <row r="46" spans="1:3">
      <c r="A46" s="132"/>
      <c r="B46" s="126"/>
      <c r="C46" s="126"/>
    </row>
    <row r="47" spans="1:3">
      <c r="A47" s="132"/>
      <c r="B47" s="126"/>
      <c r="C47" s="126"/>
    </row>
    <row r="48" spans="1:3">
      <c r="A48" s="132"/>
      <c r="B48" s="126"/>
      <c r="C48" s="126"/>
    </row>
    <row r="49" spans="1:3">
      <c r="A49" s="132"/>
      <c r="B49" s="126"/>
      <c r="C49" s="126"/>
    </row>
    <row r="50" spans="1:3">
      <c r="A50" s="132"/>
      <c r="B50" s="126"/>
      <c r="C50" s="126"/>
    </row>
    <row r="51" spans="1:3">
      <c r="A51" s="132"/>
      <c r="B51" s="126"/>
      <c r="C51" s="126"/>
    </row>
    <row r="52" spans="1:3">
      <c r="A52" s="132"/>
      <c r="B52" s="126"/>
      <c r="C52" s="126"/>
    </row>
    <row r="53" spans="1:3">
      <c r="A53" s="132"/>
      <c r="B53" s="126"/>
      <c r="C53" s="126"/>
    </row>
  </sheetData>
  <mergeCells count="2">
    <mergeCell ref="A1:C1"/>
    <mergeCell ref="A2:C2"/>
  </mergeCells>
  <printOptions horizontalCentered="1"/>
  <pageMargins left="0" right="0" top="1.3385826771653544" bottom="0.39370078740157483" header="0.51181102362204722" footer="0.51181102362204722"/>
  <pageSetup paperSize="9" fitToHeight="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rightToLeft="1" view="pageBreakPreview" zoomScaleNormal="100" zoomScaleSheetLayoutView="100" workbookViewId="0">
      <selection activeCell="I8" sqref="I8:I21"/>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1" s="4" customFormat="1" ht="20.25" customHeight="1">
      <c r="A1" s="1053" t="s">
        <v>109</v>
      </c>
      <c r="B1" s="1053"/>
      <c r="C1" s="1053"/>
      <c r="D1" s="1053"/>
      <c r="E1" s="1053"/>
      <c r="F1" s="1053"/>
      <c r="G1" s="1053"/>
      <c r="H1" s="1053"/>
      <c r="I1" s="1053"/>
      <c r="J1" s="1053"/>
    </row>
    <row r="2" spans="1:11" s="4" customFormat="1" ht="17.25" customHeight="1">
      <c r="A2" s="1054" t="s">
        <v>1094</v>
      </c>
      <c r="B2" s="1054"/>
      <c r="C2" s="1054"/>
      <c r="D2" s="1054"/>
      <c r="E2" s="1054"/>
      <c r="F2" s="1054"/>
      <c r="G2" s="1054"/>
      <c r="H2" s="1054"/>
      <c r="I2" s="1054"/>
      <c r="J2" s="1054"/>
    </row>
    <row r="3" spans="1:11" s="4" customFormat="1" ht="17.25">
      <c r="A3" s="1058">
        <v>2021</v>
      </c>
      <c r="B3" s="1058"/>
      <c r="C3" s="1058"/>
      <c r="D3" s="1058"/>
      <c r="E3" s="1058"/>
      <c r="F3" s="1058"/>
      <c r="G3" s="1058"/>
      <c r="H3" s="1058"/>
      <c r="I3" s="1058"/>
      <c r="J3" s="1058"/>
    </row>
    <row r="4" spans="1:11" s="4" customFormat="1" ht="26.1" customHeight="1">
      <c r="A4" s="604" t="s">
        <v>82</v>
      </c>
      <c r="B4" s="605"/>
      <c r="C4" s="605"/>
      <c r="D4" s="605"/>
      <c r="E4" s="605"/>
      <c r="F4" s="605"/>
      <c r="G4" s="605"/>
      <c r="H4" s="605"/>
      <c r="I4" s="605"/>
      <c r="J4" s="606" t="s">
        <v>297</v>
      </c>
    </row>
    <row r="5" spans="1:11" s="4" customFormat="1" ht="23.25" customHeight="1">
      <c r="A5" s="1070" t="s">
        <v>485</v>
      </c>
      <c r="B5" s="1073" t="s">
        <v>509</v>
      </c>
      <c r="C5" s="1073"/>
      <c r="D5" s="1073"/>
      <c r="E5" s="1073"/>
      <c r="F5" s="1073"/>
      <c r="G5" s="1073"/>
      <c r="H5" s="1073"/>
      <c r="I5" s="1073"/>
      <c r="J5" s="1074" t="s">
        <v>486</v>
      </c>
    </row>
    <row r="6" spans="1:11" s="4" customFormat="1" ht="26.25" customHeight="1">
      <c r="A6" s="1071"/>
      <c r="B6" s="410" t="s">
        <v>118</v>
      </c>
      <c r="C6" s="410" t="s">
        <v>2</v>
      </c>
      <c r="D6" s="410" t="s">
        <v>119</v>
      </c>
      <c r="E6" s="410" t="s">
        <v>120</v>
      </c>
      <c r="F6" s="410" t="s">
        <v>121</v>
      </c>
      <c r="G6" s="410" t="s">
        <v>122</v>
      </c>
      <c r="H6" s="410" t="s">
        <v>116</v>
      </c>
      <c r="I6" s="410" t="s">
        <v>474</v>
      </c>
      <c r="J6" s="1075"/>
    </row>
    <row r="7" spans="1:11" ht="26.25" customHeight="1">
      <c r="A7" s="1072"/>
      <c r="B7" s="411" t="s">
        <v>508</v>
      </c>
      <c r="C7" s="411" t="s">
        <v>1</v>
      </c>
      <c r="D7" s="411" t="s">
        <v>3</v>
      </c>
      <c r="E7" s="411" t="s">
        <v>9</v>
      </c>
      <c r="F7" s="411" t="s">
        <v>11</v>
      </c>
      <c r="G7" s="411" t="s">
        <v>126</v>
      </c>
      <c r="H7" s="411" t="s">
        <v>162</v>
      </c>
      <c r="I7" s="670" t="s">
        <v>117</v>
      </c>
      <c r="J7" s="1076"/>
    </row>
    <row r="8" spans="1:11" ht="20.100000000000001" customHeight="1" thickBot="1">
      <c r="A8" s="110" t="s">
        <v>498</v>
      </c>
      <c r="B8" s="42">
        <v>0</v>
      </c>
      <c r="C8" s="42">
        <v>1950</v>
      </c>
      <c r="D8" s="42">
        <v>3487</v>
      </c>
      <c r="E8" s="42">
        <v>14204</v>
      </c>
      <c r="F8" s="42">
        <v>4742</v>
      </c>
      <c r="G8" s="42">
        <v>0</v>
      </c>
      <c r="H8" s="42">
        <v>0</v>
      </c>
      <c r="I8" s="235">
        <f>SUM(B8:H8)</f>
        <v>24383</v>
      </c>
      <c r="J8" s="67" t="s">
        <v>498</v>
      </c>
      <c r="K8" s="106"/>
    </row>
    <row r="9" spans="1:11" ht="20.100000000000001" customHeight="1" thickTop="1" thickBot="1">
      <c r="A9" s="108" t="s">
        <v>499</v>
      </c>
      <c r="B9" s="43">
        <v>0</v>
      </c>
      <c r="C9" s="43">
        <v>1590</v>
      </c>
      <c r="D9" s="43">
        <v>3663</v>
      </c>
      <c r="E9" s="43">
        <v>9306</v>
      </c>
      <c r="F9" s="43">
        <v>17779</v>
      </c>
      <c r="G9" s="43">
        <v>939</v>
      </c>
      <c r="H9" s="43">
        <v>13909</v>
      </c>
      <c r="I9" s="237">
        <f>SUM(B9:H9)</f>
        <v>47186</v>
      </c>
      <c r="J9" s="64" t="s">
        <v>499</v>
      </c>
    </row>
    <row r="10" spans="1:11" ht="20.100000000000001" customHeight="1" thickTop="1" thickBot="1">
      <c r="A10" s="109" t="s">
        <v>500</v>
      </c>
      <c r="B10" s="44">
        <v>17</v>
      </c>
      <c r="C10" s="44">
        <v>2448</v>
      </c>
      <c r="D10" s="44">
        <v>3379</v>
      </c>
      <c r="E10" s="44">
        <v>8273</v>
      </c>
      <c r="F10" s="44">
        <v>18674</v>
      </c>
      <c r="G10" s="44">
        <v>3001</v>
      </c>
      <c r="H10" s="44">
        <v>25431</v>
      </c>
      <c r="I10" s="239">
        <f t="shared" ref="I10:I20" si="0">SUM(B10:H10)</f>
        <v>61223</v>
      </c>
      <c r="J10" s="65" t="s">
        <v>500</v>
      </c>
    </row>
    <row r="11" spans="1:11" ht="20.100000000000001" customHeight="1" thickTop="1" thickBot="1">
      <c r="A11" s="108" t="s">
        <v>501</v>
      </c>
      <c r="B11" s="43">
        <v>50</v>
      </c>
      <c r="C11" s="43">
        <v>2739</v>
      </c>
      <c r="D11" s="43">
        <v>4985</v>
      </c>
      <c r="E11" s="43">
        <v>11643</v>
      </c>
      <c r="F11" s="43">
        <v>22302</v>
      </c>
      <c r="G11" s="43">
        <v>4529</v>
      </c>
      <c r="H11" s="43">
        <v>35479</v>
      </c>
      <c r="I11" s="237">
        <f t="shared" si="0"/>
        <v>81727</v>
      </c>
      <c r="J11" s="64" t="s">
        <v>501</v>
      </c>
    </row>
    <row r="12" spans="1:11" ht="20.100000000000001" customHeight="1" thickTop="1" thickBot="1">
      <c r="A12" s="110" t="s">
        <v>502</v>
      </c>
      <c r="B12" s="44">
        <v>32</v>
      </c>
      <c r="C12" s="44">
        <v>2165</v>
      </c>
      <c r="D12" s="44">
        <v>4572</v>
      </c>
      <c r="E12" s="44">
        <v>9608</v>
      </c>
      <c r="F12" s="44">
        <v>14343</v>
      </c>
      <c r="G12" s="44">
        <v>3026</v>
      </c>
      <c r="H12" s="44">
        <v>25877</v>
      </c>
      <c r="I12" s="239">
        <f t="shared" si="0"/>
        <v>59623</v>
      </c>
      <c r="J12" s="65" t="s">
        <v>502</v>
      </c>
    </row>
    <row r="13" spans="1:11" ht="20.100000000000001" customHeight="1" thickTop="1" thickBot="1">
      <c r="A13" s="108" t="s">
        <v>503</v>
      </c>
      <c r="B13" s="43">
        <v>16</v>
      </c>
      <c r="C13" s="43">
        <v>2876</v>
      </c>
      <c r="D13" s="43">
        <v>4250</v>
      </c>
      <c r="E13" s="43">
        <v>7584</v>
      </c>
      <c r="F13" s="43">
        <v>15193</v>
      </c>
      <c r="G13" s="43">
        <v>2470</v>
      </c>
      <c r="H13" s="43">
        <v>25514</v>
      </c>
      <c r="I13" s="237">
        <f t="shared" si="0"/>
        <v>57903</v>
      </c>
      <c r="J13" s="64" t="s">
        <v>503</v>
      </c>
    </row>
    <row r="14" spans="1:11" ht="20.100000000000001" customHeight="1" thickTop="1" thickBot="1">
      <c r="A14" s="109" t="s">
        <v>504</v>
      </c>
      <c r="B14" s="42">
        <v>91</v>
      </c>
      <c r="C14" s="42">
        <v>1728</v>
      </c>
      <c r="D14" s="42">
        <v>2789</v>
      </c>
      <c r="E14" s="42">
        <v>4454</v>
      </c>
      <c r="F14" s="42">
        <v>8317</v>
      </c>
      <c r="G14" s="42">
        <v>1572</v>
      </c>
      <c r="H14" s="42">
        <v>13904</v>
      </c>
      <c r="I14" s="234">
        <f t="shared" si="0"/>
        <v>32855</v>
      </c>
      <c r="J14" s="63" t="s">
        <v>504</v>
      </c>
    </row>
    <row r="15" spans="1:11" s="6" customFormat="1" ht="20.100000000000001" customHeight="1" thickTop="1" thickBot="1">
      <c r="A15" s="108" t="s">
        <v>505</v>
      </c>
      <c r="B15" s="43">
        <v>82</v>
      </c>
      <c r="C15" s="43">
        <v>1942</v>
      </c>
      <c r="D15" s="43">
        <v>4584</v>
      </c>
      <c r="E15" s="43">
        <v>2365</v>
      </c>
      <c r="F15" s="43">
        <v>5925</v>
      </c>
      <c r="G15" s="43">
        <v>649</v>
      </c>
      <c r="H15" s="43">
        <v>6401</v>
      </c>
      <c r="I15" s="237">
        <f t="shared" si="0"/>
        <v>21948</v>
      </c>
      <c r="J15" s="64" t="s">
        <v>505</v>
      </c>
    </row>
    <row r="16" spans="1:11" s="6" customFormat="1" ht="20.100000000000001" customHeight="1" thickTop="1" thickBot="1">
      <c r="A16" s="110" t="s">
        <v>506</v>
      </c>
      <c r="B16" s="44">
        <v>114</v>
      </c>
      <c r="C16" s="44">
        <v>1418</v>
      </c>
      <c r="D16" s="44">
        <v>3554</v>
      </c>
      <c r="E16" s="44">
        <v>1659</v>
      </c>
      <c r="F16" s="44">
        <v>3243</v>
      </c>
      <c r="G16" s="44">
        <v>559</v>
      </c>
      <c r="H16" s="44">
        <v>2623</v>
      </c>
      <c r="I16" s="239">
        <f t="shared" si="0"/>
        <v>13170</v>
      </c>
      <c r="J16" s="65" t="s">
        <v>506</v>
      </c>
    </row>
    <row r="17" spans="1:10" s="6" customFormat="1" ht="20.100000000000001" customHeight="1" thickTop="1" thickBot="1">
      <c r="A17" s="108" t="s">
        <v>507</v>
      </c>
      <c r="B17" s="43">
        <v>41</v>
      </c>
      <c r="C17" s="43">
        <v>987</v>
      </c>
      <c r="D17" s="43">
        <v>1232</v>
      </c>
      <c r="E17" s="43">
        <v>533</v>
      </c>
      <c r="F17" s="43">
        <v>1796</v>
      </c>
      <c r="G17" s="43">
        <v>486</v>
      </c>
      <c r="H17" s="43">
        <v>833</v>
      </c>
      <c r="I17" s="237">
        <f t="shared" si="0"/>
        <v>5908</v>
      </c>
      <c r="J17" s="64" t="s">
        <v>507</v>
      </c>
    </row>
    <row r="18" spans="1:10" s="6" customFormat="1" ht="20.100000000000001" customHeight="1" thickTop="1" thickBot="1">
      <c r="A18" s="111" t="s">
        <v>127</v>
      </c>
      <c r="B18" s="44">
        <v>123</v>
      </c>
      <c r="C18" s="44">
        <v>460</v>
      </c>
      <c r="D18" s="44">
        <v>643</v>
      </c>
      <c r="E18" s="44">
        <v>253</v>
      </c>
      <c r="F18" s="44">
        <v>648</v>
      </c>
      <c r="G18" s="44">
        <v>86</v>
      </c>
      <c r="H18" s="44">
        <v>473</v>
      </c>
      <c r="I18" s="239">
        <f t="shared" si="0"/>
        <v>2686</v>
      </c>
      <c r="J18" s="65" t="s">
        <v>127</v>
      </c>
    </row>
    <row r="19" spans="1:10" s="6" customFormat="1" ht="20.100000000000001" customHeight="1" thickTop="1" thickBot="1">
      <c r="A19" s="108" t="s">
        <v>124</v>
      </c>
      <c r="B19" s="43">
        <v>17</v>
      </c>
      <c r="C19" s="43">
        <v>84</v>
      </c>
      <c r="D19" s="43">
        <v>248</v>
      </c>
      <c r="E19" s="43">
        <v>84</v>
      </c>
      <c r="F19" s="43">
        <v>266</v>
      </c>
      <c r="G19" s="43">
        <v>41</v>
      </c>
      <c r="H19" s="43">
        <v>13</v>
      </c>
      <c r="I19" s="237">
        <f t="shared" si="0"/>
        <v>753</v>
      </c>
      <c r="J19" s="64" t="s">
        <v>124</v>
      </c>
    </row>
    <row r="20" spans="1:10" ht="20.100000000000001" customHeight="1" thickTop="1">
      <c r="A20" s="111" t="s">
        <v>615</v>
      </c>
      <c r="B20" s="61">
        <v>262</v>
      </c>
      <c r="C20" s="61">
        <v>212</v>
      </c>
      <c r="D20" s="61">
        <v>132</v>
      </c>
      <c r="E20" s="61">
        <v>164</v>
      </c>
      <c r="F20" s="61">
        <v>349</v>
      </c>
      <c r="G20" s="61">
        <v>41</v>
      </c>
      <c r="H20" s="61">
        <v>41</v>
      </c>
      <c r="I20" s="387">
        <f t="shared" si="0"/>
        <v>1201</v>
      </c>
      <c r="J20" s="66" t="s">
        <v>123</v>
      </c>
    </row>
    <row r="21" spans="1:10" s="6" customFormat="1" ht="24.95" customHeight="1">
      <c r="A21" s="69" t="s">
        <v>474</v>
      </c>
      <c r="B21" s="38">
        <f t="shared" ref="B21:I21" si="1">SUM(B8:B20)</f>
        <v>845</v>
      </c>
      <c r="C21" s="249">
        <f t="shared" si="1"/>
        <v>20599</v>
      </c>
      <c r="D21" s="249">
        <f t="shared" si="1"/>
        <v>37518</v>
      </c>
      <c r="E21" s="249">
        <f t="shared" si="1"/>
        <v>70130</v>
      </c>
      <c r="F21" s="249">
        <f t="shared" si="1"/>
        <v>113577</v>
      </c>
      <c r="G21" s="249">
        <f t="shared" si="1"/>
        <v>17399</v>
      </c>
      <c r="H21" s="249">
        <f t="shared" si="1"/>
        <v>150498</v>
      </c>
      <c r="I21" s="249">
        <f t="shared" si="1"/>
        <v>410566</v>
      </c>
      <c r="J21" s="68" t="s">
        <v>475</v>
      </c>
    </row>
    <row r="22" spans="1:10" ht="12.75" customHeight="1">
      <c r="A22" s="2"/>
    </row>
    <row r="25" spans="1:10">
      <c r="I25"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rightToLeft="1" view="pageBreakPreview" zoomScaleNormal="100" zoomScaleSheetLayoutView="100" workbookViewId="0">
      <selection activeCell="I8" sqref="I8:I21"/>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1053" t="s">
        <v>110</v>
      </c>
      <c r="B1" s="1053"/>
      <c r="C1" s="1053"/>
      <c r="D1" s="1053"/>
      <c r="E1" s="1053"/>
      <c r="F1" s="1053"/>
      <c r="G1" s="1053"/>
      <c r="H1" s="1053"/>
      <c r="I1" s="1053"/>
      <c r="J1" s="1053"/>
    </row>
    <row r="2" spans="1:10" s="4" customFormat="1" ht="17.25" customHeight="1">
      <c r="A2" s="1054" t="s">
        <v>1095</v>
      </c>
      <c r="B2" s="1054"/>
      <c r="C2" s="1054"/>
      <c r="D2" s="1054"/>
      <c r="E2" s="1054"/>
      <c r="F2" s="1054"/>
      <c r="G2" s="1054"/>
      <c r="H2" s="1054"/>
      <c r="I2" s="1054"/>
      <c r="J2" s="1054"/>
    </row>
    <row r="3" spans="1:10" s="4" customFormat="1" ht="17.25">
      <c r="A3" s="1058">
        <v>2021</v>
      </c>
      <c r="B3" s="1058"/>
      <c r="C3" s="1058"/>
      <c r="D3" s="1058"/>
      <c r="E3" s="1058"/>
      <c r="F3" s="1058"/>
      <c r="G3" s="1058"/>
      <c r="H3" s="1058"/>
      <c r="I3" s="1058"/>
      <c r="J3" s="1058"/>
    </row>
    <row r="4" spans="1:10" s="607" customFormat="1" ht="26.1" customHeight="1">
      <c r="A4" s="604" t="s">
        <v>81</v>
      </c>
      <c r="B4" s="605"/>
      <c r="C4" s="605"/>
      <c r="D4" s="605"/>
      <c r="E4" s="605"/>
      <c r="F4" s="605"/>
      <c r="G4" s="605"/>
      <c r="H4" s="605"/>
      <c r="I4" s="605"/>
      <c r="J4" s="606" t="s">
        <v>298</v>
      </c>
    </row>
    <row r="5" spans="1:10" s="4" customFormat="1" ht="23.25" customHeight="1">
      <c r="A5" s="1070" t="s">
        <v>485</v>
      </c>
      <c r="B5" s="1073" t="s">
        <v>509</v>
      </c>
      <c r="C5" s="1073"/>
      <c r="D5" s="1073"/>
      <c r="E5" s="1073"/>
      <c r="F5" s="1073"/>
      <c r="G5" s="1073"/>
      <c r="H5" s="1073"/>
      <c r="I5" s="1073"/>
      <c r="J5" s="1074" t="s">
        <v>486</v>
      </c>
    </row>
    <row r="6" spans="1:10" s="4" customFormat="1" ht="26.25" customHeight="1">
      <c r="A6" s="1071"/>
      <c r="B6" s="410" t="s">
        <v>118</v>
      </c>
      <c r="C6" s="410" t="s">
        <v>2</v>
      </c>
      <c r="D6" s="410" t="s">
        <v>119</v>
      </c>
      <c r="E6" s="410" t="s">
        <v>120</v>
      </c>
      <c r="F6" s="410" t="s">
        <v>121</v>
      </c>
      <c r="G6" s="410" t="s">
        <v>122</v>
      </c>
      <c r="H6" s="410" t="s">
        <v>116</v>
      </c>
      <c r="I6" s="410" t="s">
        <v>474</v>
      </c>
      <c r="J6" s="1075"/>
    </row>
    <row r="7" spans="1:10" ht="26.25" customHeight="1">
      <c r="A7" s="1072"/>
      <c r="B7" s="411" t="s">
        <v>508</v>
      </c>
      <c r="C7" s="411" t="s">
        <v>1</v>
      </c>
      <c r="D7" s="411" t="s">
        <v>3</v>
      </c>
      <c r="E7" s="411" t="s">
        <v>9</v>
      </c>
      <c r="F7" s="411" t="s">
        <v>11</v>
      </c>
      <c r="G7" s="411" t="s">
        <v>126</v>
      </c>
      <c r="H7" s="411" t="s">
        <v>162</v>
      </c>
      <c r="I7" s="670" t="s">
        <v>117</v>
      </c>
      <c r="J7" s="1076"/>
    </row>
    <row r="8" spans="1:10" ht="20.100000000000001" customHeight="1" thickBot="1">
      <c r="A8" s="110" t="s">
        <v>498</v>
      </c>
      <c r="B8" s="592">
        <v>0</v>
      </c>
      <c r="C8" s="592">
        <v>2883</v>
      </c>
      <c r="D8" s="592">
        <v>9520</v>
      </c>
      <c r="E8" s="592">
        <v>50668</v>
      </c>
      <c r="F8" s="869">
        <v>20375</v>
      </c>
      <c r="G8" s="592">
        <v>0</v>
      </c>
      <c r="H8" s="592">
        <v>0</v>
      </c>
      <c r="I8" s="235">
        <f>SUM(B8:H8)</f>
        <v>83446</v>
      </c>
      <c r="J8" s="67" t="s">
        <v>498</v>
      </c>
    </row>
    <row r="9" spans="1:10" ht="20.100000000000001" customHeight="1" thickTop="1" thickBot="1">
      <c r="A9" s="108" t="s">
        <v>499</v>
      </c>
      <c r="B9" s="595">
        <v>1633</v>
      </c>
      <c r="C9" s="595">
        <v>10737</v>
      </c>
      <c r="D9" s="595">
        <v>28223</v>
      </c>
      <c r="E9" s="595">
        <v>39041</v>
      </c>
      <c r="F9" s="595">
        <v>67109</v>
      </c>
      <c r="G9" s="595">
        <v>2773</v>
      </c>
      <c r="H9" s="595">
        <v>40244</v>
      </c>
      <c r="I9" s="237">
        <f>SUM(B9:H9)</f>
        <v>189760</v>
      </c>
      <c r="J9" s="64" t="s">
        <v>499</v>
      </c>
    </row>
    <row r="10" spans="1:10" ht="20.100000000000001" customHeight="1" thickTop="1" thickBot="1">
      <c r="A10" s="109" t="s">
        <v>500</v>
      </c>
      <c r="B10" s="596">
        <v>1519</v>
      </c>
      <c r="C10" s="596">
        <v>22195</v>
      </c>
      <c r="D10" s="596">
        <v>54766</v>
      </c>
      <c r="E10" s="596">
        <v>75136</v>
      </c>
      <c r="F10" s="596">
        <v>72752</v>
      </c>
      <c r="G10" s="596">
        <v>10443</v>
      </c>
      <c r="H10" s="596">
        <v>94020</v>
      </c>
      <c r="I10" s="239">
        <f t="shared" ref="I10:I20" si="0">SUM(B10:H10)</f>
        <v>330831</v>
      </c>
      <c r="J10" s="65" t="s">
        <v>500</v>
      </c>
    </row>
    <row r="11" spans="1:10" ht="20.100000000000001" customHeight="1" thickTop="1" thickBot="1">
      <c r="A11" s="108" t="s">
        <v>501</v>
      </c>
      <c r="B11" s="595">
        <v>2255</v>
      </c>
      <c r="C11" s="595">
        <v>40665</v>
      </c>
      <c r="D11" s="595">
        <v>82109</v>
      </c>
      <c r="E11" s="595">
        <v>113783</v>
      </c>
      <c r="F11" s="595">
        <v>85039</v>
      </c>
      <c r="G11" s="595">
        <v>14455</v>
      </c>
      <c r="H11" s="595">
        <v>138936</v>
      </c>
      <c r="I11" s="237">
        <f t="shared" si="0"/>
        <v>477242</v>
      </c>
      <c r="J11" s="64" t="s">
        <v>501</v>
      </c>
    </row>
    <row r="12" spans="1:10" ht="20.100000000000001" customHeight="1" thickTop="1" thickBot="1">
      <c r="A12" s="110" t="s">
        <v>502</v>
      </c>
      <c r="B12" s="596">
        <v>2508</v>
      </c>
      <c r="C12" s="596">
        <v>31926</v>
      </c>
      <c r="D12" s="596">
        <v>67961</v>
      </c>
      <c r="E12" s="596">
        <v>102915</v>
      </c>
      <c r="F12" s="596">
        <v>60859</v>
      </c>
      <c r="G12" s="596">
        <v>8845</v>
      </c>
      <c r="H12" s="596">
        <v>101452</v>
      </c>
      <c r="I12" s="239">
        <f t="shared" si="0"/>
        <v>376466</v>
      </c>
      <c r="J12" s="65" t="s">
        <v>502</v>
      </c>
    </row>
    <row r="13" spans="1:10" ht="20.100000000000001" customHeight="1" thickTop="1" thickBot="1">
      <c r="A13" s="108" t="s">
        <v>503</v>
      </c>
      <c r="B13" s="595">
        <v>3015</v>
      </c>
      <c r="C13" s="595">
        <v>33335</v>
      </c>
      <c r="D13" s="595">
        <v>68547</v>
      </c>
      <c r="E13" s="595">
        <v>84179</v>
      </c>
      <c r="F13" s="595">
        <v>56022</v>
      </c>
      <c r="G13" s="595">
        <v>10108</v>
      </c>
      <c r="H13" s="595">
        <v>99973</v>
      </c>
      <c r="I13" s="237">
        <f t="shared" si="0"/>
        <v>355179</v>
      </c>
      <c r="J13" s="64" t="s">
        <v>503</v>
      </c>
    </row>
    <row r="14" spans="1:10" ht="20.100000000000001" customHeight="1" thickTop="1" thickBot="1">
      <c r="A14" s="109" t="s">
        <v>504</v>
      </c>
      <c r="B14" s="592">
        <v>1883</v>
      </c>
      <c r="C14" s="592">
        <v>18277</v>
      </c>
      <c r="D14" s="592">
        <v>34580</v>
      </c>
      <c r="E14" s="592">
        <v>45904</v>
      </c>
      <c r="F14" s="592">
        <v>30913</v>
      </c>
      <c r="G14" s="592">
        <v>5897</v>
      </c>
      <c r="H14" s="592">
        <v>57518</v>
      </c>
      <c r="I14" s="234">
        <f t="shared" si="0"/>
        <v>194972</v>
      </c>
      <c r="J14" s="63" t="s">
        <v>504</v>
      </c>
    </row>
    <row r="15" spans="1:10" s="6" customFormat="1" ht="20.100000000000001" customHeight="1" thickTop="1" thickBot="1">
      <c r="A15" s="108" t="s">
        <v>505</v>
      </c>
      <c r="B15" s="595">
        <v>1494</v>
      </c>
      <c r="C15" s="595">
        <v>14674</v>
      </c>
      <c r="D15" s="595">
        <v>31554</v>
      </c>
      <c r="E15" s="595">
        <v>34342</v>
      </c>
      <c r="F15" s="595">
        <v>24267</v>
      </c>
      <c r="G15" s="595">
        <v>4753</v>
      </c>
      <c r="H15" s="595">
        <v>48698</v>
      </c>
      <c r="I15" s="237">
        <f t="shared" si="0"/>
        <v>159782</v>
      </c>
      <c r="J15" s="64" t="s">
        <v>505</v>
      </c>
    </row>
    <row r="16" spans="1:10" s="6" customFormat="1" ht="20.100000000000001" customHeight="1" thickTop="1" thickBot="1">
      <c r="A16" s="110" t="s">
        <v>506</v>
      </c>
      <c r="B16" s="596">
        <v>1282</v>
      </c>
      <c r="C16" s="596">
        <v>7218</v>
      </c>
      <c r="D16" s="596">
        <v>13584</v>
      </c>
      <c r="E16" s="596">
        <v>14137</v>
      </c>
      <c r="F16" s="596">
        <v>13975</v>
      </c>
      <c r="G16" s="596">
        <v>3231</v>
      </c>
      <c r="H16" s="596">
        <v>25893</v>
      </c>
      <c r="I16" s="239">
        <f t="shared" si="0"/>
        <v>79320</v>
      </c>
      <c r="J16" s="65" t="s">
        <v>506</v>
      </c>
    </row>
    <row r="17" spans="1:10" s="6" customFormat="1" ht="20.100000000000001" customHeight="1" thickTop="1" thickBot="1">
      <c r="A17" s="108" t="s">
        <v>507</v>
      </c>
      <c r="B17" s="595">
        <v>448</v>
      </c>
      <c r="C17" s="595">
        <v>6387</v>
      </c>
      <c r="D17" s="595">
        <v>5946</v>
      </c>
      <c r="E17" s="595">
        <v>5601</v>
      </c>
      <c r="F17" s="595">
        <v>7380</v>
      </c>
      <c r="G17" s="595">
        <v>1422</v>
      </c>
      <c r="H17" s="595">
        <v>13651</v>
      </c>
      <c r="I17" s="237">
        <f t="shared" si="0"/>
        <v>40835</v>
      </c>
      <c r="J17" s="64" t="s">
        <v>507</v>
      </c>
    </row>
    <row r="18" spans="1:10" s="6" customFormat="1" ht="20.100000000000001" customHeight="1" thickTop="1" thickBot="1">
      <c r="A18" s="111" t="s">
        <v>127</v>
      </c>
      <c r="B18" s="596">
        <v>428</v>
      </c>
      <c r="C18" s="596">
        <v>1700</v>
      </c>
      <c r="D18" s="596">
        <v>2185</v>
      </c>
      <c r="E18" s="596">
        <v>2140</v>
      </c>
      <c r="F18" s="596">
        <v>2103</v>
      </c>
      <c r="G18" s="596">
        <v>650</v>
      </c>
      <c r="H18" s="596">
        <v>4898</v>
      </c>
      <c r="I18" s="239">
        <f t="shared" si="0"/>
        <v>14104</v>
      </c>
      <c r="J18" s="65" t="s">
        <v>127</v>
      </c>
    </row>
    <row r="19" spans="1:10" s="6" customFormat="1" ht="20.100000000000001" customHeight="1" thickTop="1" thickBot="1">
      <c r="A19" s="108" t="s">
        <v>124</v>
      </c>
      <c r="B19" s="595">
        <v>311</v>
      </c>
      <c r="C19" s="595">
        <v>1079</v>
      </c>
      <c r="D19" s="595">
        <v>1303</v>
      </c>
      <c r="E19" s="595">
        <v>611</v>
      </c>
      <c r="F19" s="595">
        <v>1074</v>
      </c>
      <c r="G19" s="595">
        <v>224</v>
      </c>
      <c r="H19" s="595">
        <v>1845</v>
      </c>
      <c r="I19" s="237">
        <f t="shared" si="0"/>
        <v>6447</v>
      </c>
      <c r="J19" s="64" t="s">
        <v>124</v>
      </c>
    </row>
    <row r="20" spans="1:10" ht="20.100000000000001" customHeight="1" thickTop="1">
      <c r="A20" s="111" t="s">
        <v>615</v>
      </c>
      <c r="B20" s="598">
        <v>1136</v>
      </c>
      <c r="C20" s="598">
        <v>2018</v>
      </c>
      <c r="D20" s="598">
        <v>1125</v>
      </c>
      <c r="E20" s="598">
        <v>781</v>
      </c>
      <c r="F20" s="598">
        <v>863</v>
      </c>
      <c r="G20" s="598">
        <v>125</v>
      </c>
      <c r="H20" s="598">
        <v>1231</v>
      </c>
      <c r="I20" s="387">
        <f t="shared" si="0"/>
        <v>7279</v>
      </c>
      <c r="J20" s="66" t="s">
        <v>123</v>
      </c>
    </row>
    <row r="21" spans="1:10" s="6" customFormat="1" ht="24.95" customHeight="1">
      <c r="A21" s="69" t="s">
        <v>474</v>
      </c>
      <c r="B21" s="249">
        <f t="shared" ref="B21:I21" si="1">SUM(B8:B20)</f>
        <v>17912</v>
      </c>
      <c r="C21" s="249">
        <f t="shared" si="1"/>
        <v>193094</v>
      </c>
      <c r="D21" s="249">
        <f t="shared" si="1"/>
        <v>401403</v>
      </c>
      <c r="E21" s="249">
        <f t="shared" si="1"/>
        <v>569238</v>
      </c>
      <c r="F21" s="249">
        <f t="shared" si="1"/>
        <v>442731</v>
      </c>
      <c r="G21" s="249">
        <f t="shared" si="1"/>
        <v>62926</v>
      </c>
      <c r="H21" s="249">
        <f t="shared" si="1"/>
        <v>628359</v>
      </c>
      <c r="I21" s="249">
        <f t="shared" si="1"/>
        <v>2315663</v>
      </c>
      <c r="J21" s="68" t="s">
        <v>475</v>
      </c>
    </row>
    <row r="22" spans="1:10" ht="12.75" customHeight="1">
      <c r="A22" s="2"/>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rightToLeft="1" view="pageBreakPreview" zoomScaleNormal="100" zoomScaleSheetLayoutView="100" workbookViewId="0">
      <selection activeCell="I8" sqref="I8:I21"/>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1053" t="s">
        <v>111</v>
      </c>
      <c r="B1" s="1053"/>
      <c r="C1" s="1053"/>
      <c r="D1" s="1053"/>
      <c r="E1" s="1053"/>
      <c r="F1" s="1053"/>
      <c r="G1" s="1053"/>
      <c r="H1" s="1053"/>
      <c r="I1" s="1053"/>
      <c r="J1" s="1053"/>
    </row>
    <row r="2" spans="1:10" s="4" customFormat="1" ht="17.25" customHeight="1">
      <c r="A2" s="1054" t="s">
        <v>1096</v>
      </c>
      <c r="B2" s="1058"/>
      <c r="C2" s="1058"/>
      <c r="D2" s="1058"/>
      <c r="E2" s="1058"/>
      <c r="F2" s="1058"/>
      <c r="G2" s="1058"/>
      <c r="H2" s="1058"/>
      <c r="I2" s="1058"/>
      <c r="J2" s="1058"/>
    </row>
    <row r="3" spans="1:10" s="4" customFormat="1" ht="17.25">
      <c r="A3" s="1058">
        <v>2021</v>
      </c>
      <c r="B3" s="1058"/>
      <c r="C3" s="1058"/>
      <c r="D3" s="1058"/>
      <c r="E3" s="1058"/>
      <c r="F3" s="1058"/>
      <c r="G3" s="1058"/>
      <c r="H3" s="1058"/>
      <c r="I3" s="1058"/>
      <c r="J3" s="1058"/>
    </row>
    <row r="4" spans="1:10" s="4" customFormat="1" ht="26.1" customHeight="1">
      <c r="A4" s="604" t="s">
        <v>80</v>
      </c>
      <c r="B4" s="605"/>
      <c r="C4" s="605"/>
      <c r="D4" s="605"/>
      <c r="E4" s="605"/>
      <c r="F4" s="605"/>
      <c r="G4" s="605"/>
      <c r="H4" s="605"/>
      <c r="I4" s="605"/>
      <c r="J4" s="606" t="s">
        <v>299</v>
      </c>
    </row>
    <row r="5" spans="1:10" s="4" customFormat="1" ht="23.25" customHeight="1">
      <c r="A5" s="1070" t="s">
        <v>485</v>
      </c>
      <c r="B5" s="1073" t="s">
        <v>509</v>
      </c>
      <c r="C5" s="1073"/>
      <c r="D5" s="1073"/>
      <c r="E5" s="1073"/>
      <c r="F5" s="1073"/>
      <c r="G5" s="1073"/>
      <c r="H5" s="1073"/>
      <c r="I5" s="1073"/>
      <c r="J5" s="1074" t="s">
        <v>486</v>
      </c>
    </row>
    <row r="6" spans="1:10" s="4" customFormat="1" ht="26.25" customHeight="1">
      <c r="A6" s="1071"/>
      <c r="B6" s="410" t="s">
        <v>118</v>
      </c>
      <c r="C6" s="410" t="s">
        <v>2</v>
      </c>
      <c r="D6" s="410" t="s">
        <v>119</v>
      </c>
      <c r="E6" s="410" t="s">
        <v>120</v>
      </c>
      <c r="F6" s="410" t="s">
        <v>121</v>
      </c>
      <c r="G6" s="410" t="s">
        <v>122</v>
      </c>
      <c r="H6" s="410" t="s">
        <v>116</v>
      </c>
      <c r="I6" s="410" t="s">
        <v>474</v>
      </c>
      <c r="J6" s="1075"/>
    </row>
    <row r="7" spans="1:10" ht="26.25" customHeight="1">
      <c r="A7" s="1072"/>
      <c r="B7" s="411" t="s">
        <v>508</v>
      </c>
      <c r="C7" s="411" t="s">
        <v>1</v>
      </c>
      <c r="D7" s="411" t="s">
        <v>3</v>
      </c>
      <c r="E7" s="411" t="s">
        <v>9</v>
      </c>
      <c r="F7" s="411" t="s">
        <v>11</v>
      </c>
      <c r="G7" s="411" t="s">
        <v>126</v>
      </c>
      <c r="H7" s="411" t="s">
        <v>162</v>
      </c>
      <c r="I7" s="412" t="s">
        <v>117</v>
      </c>
      <c r="J7" s="1076"/>
    </row>
    <row r="8" spans="1:10" ht="20.100000000000001" customHeight="1" thickBot="1">
      <c r="A8" s="110" t="s">
        <v>498</v>
      </c>
      <c r="B8" s="228">
        <v>0</v>
      </c>
      <c r="C8" s="228">
        <v>916</v>
      </c>
      <c r="D8" s="228">
        <v>5209</v>
      </c>
      <c r="E8" s="228">
        <v>25315</v>
      </c>
      <c r="F8" s="228">
        <v>13189</v>
      </c>
      <c r="G8" s="228">
        <v>0</v>
      </c>
      <c r="H8" s="228">
        <v>0</v>
      </c>
      <c r="I8" s="234">
        <f t="shared" ref="I8:I20" si="0">SUM(B8:H8)</f>
        <v>44629</v>
      </c>
      <c r="J8" s="67" t="s">
        <v>498</v>
      </c>
    </row>
    <row r="9" spans="1:10" ht="20.100000000000001" customHeight="1" thickTop="1" thickBot="1">
      <c r="A9" s="108" t="s">
        <v>499</v>
      </c>
      <c r="B9" s="229">
        <v>1633</v>
      </c>
      <c r="C9" s="229">
        <v>9147</v>
      </c>
      <c r="D9" s="229">
        <v>24360</v>
      </c>
      <c r="E9" s="229">
        <v>28407</v>
      </c>
      <c r="F9" s="229">
        <v>41715</v>
      </c>
      <c r="G9" s="229">
        <v>1818</v>
      </c>
      <c r="H9" s="229">
        <v>20540</v>
      </c>
      <c r="I9" s="237">
        <f t="shared" si="0"/>
        <v>127620</v>
      </c>
      <c r="J9" s="64" t="s">
        <v>499</v>
      </c>
    </row>
    <row r="10" spans="1:10" ht="20.100000000000001" customHeight="1" thickTop="1" thickBot="1">
      <c r="A10" s="109" t="s">
        <v>500</v>
      </c>
      <c r="B10" s="230">
        <v>1502</v>
      </c>
      <c r="C10" s="230">
        <v>19597</v>
      </c>
      <c r="D10" s="230">
        <v>51239</v>
      </c>
      <c r="E10" s="230">
        <v>66319</v>
      </c>
      <c r="F10" s="230">
        <v>48477</v>
      </c>
      <c r="G10" s="230">
        <v>7393</v>
      </c>
      <c r="H10" s="230">
        <v>60598</v>
      </c>
      <c r="I10" s="239">
        <f t="shared" si="0"/>
        <v>255125</v>
      </c>
      <c r="J10" s="65" t="s">
        <v>500</v>
      </c>
    </row>
    <row r="11" spans="1:10" ht="20.100000000000001" customHeight="1" thickTop="1" thickBot="1">
      <c r="A11" s="108" t="s">
        <v>501</v>
      </c>
      <c r="B11" s="229">
        <v>2205</v>
      </c>
      <c r="C11" s="229">
        <v>37810</v>
      </c>
      <c r="D11" s="229">
        <v>76874</v>
      </c>
      <c r="E11" s="229">
        <v>101747</v>
      </c>
      <c r="F11" s="229">
        <v>59029</v>
      </c>
      <c r="G11" s="229">
        <v>9878</v>
      </c>
      <c r="H11" s="229">
        <v>97725</v>
      </c>
      <c r="I11" s="237">
        <f t="shared" si="0"/>
        <v>385268</v>
      </c>
      <c r="J11" s="64" t="s">
        <v>501</v>
      </c>
    </row>
    <row r="12" spans="1:10" ht="20.100000000000001" customHeight="1" thickTop="1" thickBot="1">
      <c r="A12" s="110" t="s">
        <v>502</v>
      </c>
      <c r="B12" s="230">
        <v>2476</v>
      </c>
      <c r="C12" s="230">
        <v>29560</v>
      </c>
      <c r="D12" s="230">
        <v>62926</v>
      </c>
      <c r="E12" s="230">
        <v>92781</v>
      </c>
      <c r="F12" s="230">
        <v>42723</v>
      </c>
      <c r="G12" s="230">
        <v>5785</v>
      </c>
      <c r="H12" s="230">
        <v>69965</v>
      </c>
      <c r="I12" s="239">
        <f t="shared" si="0"/>
        <v>306216</v>
      </c>
      <c r="J12" s="65" t="s">
        <v>502</v>
      </c>
    </row>
    <row r="13" spans="1:10" ht="20.100000000000001" customHeight="1" thickTop="1" thickBot="1">
      <c r="A13" s="108" t="s">
        <v>503</v>
      </c>
      <c r="B13" s="229">
        <v>2950</v>
      </c>
      <c r="C13" s="229">
        <v>30199</v>
      </c>
      <c r="D13" s="229">
        <v>63971</v>
      </c>
      <c r="E13" s="229">
        <v>75883</v>
      </c>
      <c r="F13" s="229">
        <v>38409</v>
      </c>
      <c r="G13" s="229">
        <v>7572</v>
      </c>
      <c r="H13" s="229">
        <v>69523</v>
      </c>
      <c r="I13" s="237">
        <f t="shared" si="0"/>
        <v>288507</v>
      </c>
      <c r="J13" s="64" t="s">
        <v>503</v>
      </c>
    </row>
    <row r="14" spans="1:10" ht="20.100000000000001" customHeight="1" thickTop="1" thickBot="1">
      <c r="A14" s="109" t="s">
        <v>504</v>
      </c>
      <c r="B14" s="228">
        <v>1760</v>
      </c>
      <c r="C14" s="228">
        <v>16126</v>
      </c>
      <c r="D14" s="228">
        <v>31344</v>
      </c>
      <c r="E14" s="228">
        <v>40612</v>
      </c>
      <c r="F14" s="228">
        <v>20424</v>
      </c>
      <c r="G14" s="228">
        <v>4292</v>
      </c>
      <c r="H14" s="228">
        <v>38682</v>
      </c>
      <c r="I14" s="234">
        <f t="shared" si="0"/>
        <v>153240</v>
      </c>
      <c r="J14" s="63" t="s">
        <v>504</v>
      </c>
    </row>
    <row r="15" spans="1:10" s="6" customFormat="1" ht="20.100000000000001" customHeight="1" thickTop="1" thickBot="1">
      <c r="A15" s="108" t="s">
        <v>505</v>
      </c>
      <c r="B15" s="229">
        <v>1297</v>
      </c>
      <c r="C15" s="229">
        <v>12202</v>
      </c>
      <c r="D15" s="229">
        <v>26310</v>
      </c>
      <c r="E15" s="229">
        <v>30950</v>
      </c>
      <c r="F15" s="229">
        <v>17042</v>
      </c>
      <c r="G15" s="229">
        <v>4087</v>
      </c>
      <c r="H15" s="229">
        <v>38497</v>
      </c>
      <c r="I15" s="237">
        <f t="shared" si="0"/>
        <v>130385</v>
      </c>
      <c r="J15" s="64" t="s">
        <v>505</v>
      </c>
    </row>
    <row r="16" spans="1:10" s="6" customFormat="1" ht="20.100000000000001" customHeight="1" thickTop="1" thickBot="1">
      <c r="A16" s="110" t="s">
        <v>506</v>
      </c>
      <c r="B16" s="230">
        <v>872</v>
      </c>
      <c r="C16" s="230">
        <v>4943</v>
      </c>
      <c r="D16" s="230">
        <v>9435</v>
      </c>
      <c r="E16" s="230">
        <v>11645</v>
      </c>
      <c r="F16" s="230">
        <v>9681</v>
      </c>
      <c r="G16" s="230">
        <v>2655</v>
      </c>
      <c r="H16" s="230">
        <v>19580</v>
      </c>
      <c r="I16" s="239">
        <f t="shared" si="0"/>
        <v>58811</v>
      </c>
      <c r="J16" s="65" t="s">
        <v>506</v>
      </c>
    </row>
    <row r="17" spans="1:10" s="6" customFormat="1" ht="20.100000000000001" customHeight="1" thickTop="1" thickBot="1">
      <c r="A17" s="108" t="s">
        <v>507</v>
      </c>
      <c r="B17" s="229">
        <v>179</v>
      </c>
      <c r="C17" s="229">
        <v>4530</v>
      </c>
      <c r="D17" s="229">
        <v>3820</v>
      </c>
      <c r="E17" s="229">
        <v>4247</v>
      </c>
      <c r="F17" s="229">
        <v>4918</v>
      </c>
      <c r="G17" s="229">
        <v>903</v>
      </c>
      <c r="H17" s="229">
        <v>11213</v>
      </c>
      <c r="I17" s="237">
        <f t="shared" si="0"/>
        <v>29810</v>
      </c>
      <c r="J17" s="64" t="s">
        <v>507</v>
      </c>
    </row>
    <row r="18" spans="1:10" s="6" customFormat="1" ht="20.100000000000001" customHeight="1" thickTop="1" thickBot="1">
      <c r="A18" s="111" t="s">
        <v>127</v>
      </c>
      <c r="B18" s="230">
        <v>58</v>
      </c>
      <c r="C18" s="230">
        <v>682</v>
      </c>
      <c r="D18" s="230">
        <v>1052</v>
      </c>
      <c r="E18" s="230">
        <v>1322</v>
      </c>
      <c r="F18" s="230">
        <v>1291</v>
      </c>
      <c r="G18" s="230">
        <v>532</v>
      </c>
      <c r="H18" s="230">
        <v>3705</v>
      </c>
      <c r="I18" s="239">
        <f t="shared" si="0"/>
        <v>8642</v>
      </c>
      <c r="J18" s="65" t="s">
        <v>127</v>
      </c>
    </row>
    <row r="19" spans="1:10" s="6" customFormat="1" ht="20.100000000000001" customHeight="1" thickTop="1" thickBot="1">
      <c r="A19" s="108" t="s">
        <v>124</v>
      </c>
      <c r="B19" s="229">
        <v>64</v>
      </c>
      <c r="C19" s="229">
        <v>516</v>
      </c>
      <c r="D19" s="229">
        <v>642</v>
      </c>
      <c r="E19" s="229">
        <v>381</v>
      </c>
      <c r="F19" s="229">
        <v>726</v>
      </c>
      <c r="G19" s="229">
        <v>183</v>
      </c>
      <c r="H19" s="229">
        <v>1733</v>
      </c>
      <c r="I19" s="237">
        <f t="shared" si="0"/>
        <v>4245</v>
      </c>
      <c r="J19" s="64" t="s">
        <v>124</v>
      </c>
    </row>
    <row r="20" spans="1:10" ht="20.100000000000001" customHeight="1" thickTop="1">
      <c r="A20" s="111" t="s">
        <v>615</v>
      </c>
      <c r="B20" s="231">
        <v>345</v>
      </c>
      <c r="C20" s="231">
        <v>1105</v>
      </c>
      <c r="D20" s="231">
        <v>676</v>
      </c>
      <c r="E20" s="231">
        <v>451</v>
      </c>
      <c r="F20" s="231">
        <v>514</v>
      </c>
      <c r="G20" s="231">
        <v>84</v>
      </c>
      <c r="H20" s="231">
        <v>1173</v>
      </c>
      <c r="I20" s="387">
        <f t="shared" si="0"/>
        <v>4348</v>
      </c>
      <c r="J20" s="66" t="s">
        <v>123</v>
      </c>
    </row>
    <row r="21" spans="1:10" s="6" customFormat="1" ht="24.95" customHeight="1">
      <c r="A21" s="69" t="s">
        <v>474</v>
      </c>
      <c r="B21" s="249">
        <f t="shared" ref="B21:I21" si="1">SUM(B8:B20)</f>
        <v>15341</v>
      </c>
      <c r="C21" s="249">
        <f t="shared" si="1"/>
        <v>167333</v>
      </c>
      <c r="D21" s="249">
        <f t="shared" si="1"/>
        <v>357858</v>
      </c>
      <c r="E21" s="249">
        <f t="shared" si="1"/>
        <v>480060</v>
      </c>
      <c r="F21" s="249">
        <f t="shared" si="1"/>
        <v>298138</v>
      </c>
      <c r="G21" s="249">
        <f t="shared" si="1"/>
        <v>45182</v>
      </c>
      <c r="H21" s="249">
        <f t="shared" si="1"/>
        <v>432934</v>
      </c>
      <c r="I21" s="249">
        <f t="shared" si="1"/>
        <v>1796846</v>
      </c>
      <c r="J21" s="68" t="s">
        <v>475</v>
      </c>
    </row>
    <row r="22" spans="1:10" ht="12.75" customHeight="1">
      <c r="A22" s="2"/>
      <c r="I22"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rightToLeft="1" view="pageBreakPreview" topLeftCell="A7" zoomScaleNormal="100" zoomScaleSheetLayoutView="100" workbookViewId="0">
      <selection activeCell="I8" sqref="I8:I21"/>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0" s="4" customFormat="1" ht="20.25" customHeight="1">
      <c r="A1" s="1053" t="s">
        <v>112</v>
      </c>
      <c r="B1" s="1053"/>
      <c r="C1" s="1053"/>
      <c r="D1" s="1053"/>
      <c r="E1" s="1053"/>
      <c r="F1" s="1053"/>
      <c r="G1" s="1053"/>
      <c r="H1" s="1053"/>
      <c r="I1" s="1053"/>
      <c r="J1" s="1053"/>
    </row>
    <row r="2" spans="1:10" s="4" customFormat="1" ht="17.25" customHeight="1">
      <c r="A2" s="1054" t="s">
        <v>1097</v>
      </c>
      <c r="B2" s="1058"/>
      <c r="C2" s="1058"/>
      <c r="D2" s="1058"/>
      <c r="E2" s="1058"/>
      <c r="F2" s="1058"/>
      <c r="G2" s="1058"/>
      <c r="H2" s="1058"/>
      <c r="I2" s="1058"/>
      <c r="J2" s="1058"/>
    </row>
    <row r="3" spans="1:10" s="4" customFormat="1" ht="17.25">
      <c r="A3" s="1077">
        <v>2021</v>
      </c>
      <c r="B3" s="1077"/>
      <c r="C3" s="1077"/>
      <c r="D3" s="1077"/>
      <c r="E3" s="1077"/>
      <c r="F3" s="1077"/>
      <c r="G3" s="1077"/>
      <c r="H3" s="1077"/>
      <c r="I3" s="1077"/>
      <c r="J3" s="1077"/>
    </row>
    <row r="4" spans="1:10" s="4" customFormat="1" ht="26.1" customHeight="1">
      <c r="A4" s="604" t="s">
        <v>79</v>
      </c>
      <c r="B4" s="605"/>
      <c r="C4" s="605"/>
      <c r="D4" s="605"/>
      <c r="E4" s="605"/>
      <c r="F4" s="605"/>
      <c r="G4" s="605"/>
      <c r="H4" s="605"/>
      <c r="I4" s="605"/>
      <c r="J4" s="606" t="s">
        <v>326</v>
      </c>
    </row>
    <row r="5" spans="1:10" s="4" customFormat="1" ht="23.25" customHeight="1">
      <c r="A5" s="1070" t="s">
        <v>485</v>
      </c>
      <c r="B5" s="1073" t="s">
        <v>509</v>
      </c>
      <c r="C5" s="1073"/>
      <c r="D5" s="1073"/>
      <c r="E5" s="1073"/>
      <c r="F5" s="1073"/>
      <c r="G5" s="1073"/>
      <c r="H5" s="1073"/>
      <c r="I5" s="1073"/>
      <c r="J5" s="1074" t="s">
        <v>486</v>
      </c>
    </row>
    <row r="6" spans="1:10" s="4" customFormat="1" ht="26.25" customHeight="1">
      <c r="A6" s="1071"/>
      <c r="B6" s="410" t="s">
        <v>118</v>
      </c>
      <c r="C6" s="410" t="s">
        <v>2</v>
      </c>
      <c r="D6" s="410" t="s">
        <v>119</v>
      </c>
      <c r="E6" s="410" t="s">
        <v>120</v>
      </c>
      <c r="F6" s="410" t="s">
        <v>121</v>
      </c>
      <c r="G6" s="410" t="s">
        <v>122</v>
      </c>
      <c r="H6" s="410" t="s">
        <v>116</v>
      </c>
      <c r="I6" s="410" t="s">
        <v>474</v>
      </c>
      <c r="J6" s="1075"/>
    </row>
    <row r="7" spans="1:10" ht="26.25" customHeight="1">
      <c r="A7" s="1072"/>
      <c r="B7" s="411" t="s">
        <v>508</v>
      </c>
      <c r="C7" s="411" t="s">
        <v>1</v>
      </c>
      <c r="D7" s="411" t="s">
        <v>3</v>
      </c>
      <c r="E7" s="411" t="s">
        <v>9</v>
      </c>
      <c r="F7" s="411" t="s">
        <v>11</v>
      </c>
      <c r="G7" s="411" t="s">
        <v>126</v>
      </c>
      <c r="H7" s="411" t="s">
        <v>162</v>
      </c>
      <c r="I7" s="670" t="s">
        <v>117</v>
      </c>
      <c r="J7" s="1076"/>
    </row>
    <row r="8" spans="1:10" ht="20.100000000000001" customHeight="1" thickBot="1">
      <c r="A8" s="110" t="s">
        <v>498</v>
      </c>
      <c r="B8" s="592">
        <v>0</v>
      </c>
      <c r="C8" s="592">
        <v>1967</v>
      </c>
      <c r="D8" s="592">
        <v>4311</v>
      </c>
      <c r="E8" s="592">
        <v>25353</v>
      </c>
      <c r="F8" s="592">
        <v>7186</v>
      </c>
      <c r="G8" s="592">
        <v>0</v>
      </c>
      <c r="H8" s="592">
        <v>0</v>
      </c>
      <c r="I8" s="235">
        <f>SUM(B8:H8)</f>
        <v>38817</v>
      </c>
      <c r="J8" s="67" t="s">
        <v>498</v>
      </c>
    </row>
    <row r="9" spans="1:10" ht="20.100000000000001" customHeight="1" thickTop="1" thickBot="1">
      <c r="A9" s="108" t="s">
        <v>499</v>
      </c>
      <c r="B9" s="595">
        <v>0</v>
      </c>
      <c r="C9" s="595">
        <v>1590</v>
      </c>
      <c r="D9" s="595">
        <v>3863</v>
      </c>
      <c r="E9" s="595">
        <v>10634</v>
      </c>
      <c r="F9" s="595">
        <v>25394</v>
      </c>
      <c r="G9" s="595">
        <v>955</v>
      </c>
      <c r="H9" s="595">
        <v>19704</v>
      </c>
      <c r="I9" s="237">
        <f>SUM(B9:H9)</f>
        <v>62140</v>
      </c>
      <c r="J9" s="64" t="s">
        <v>499</v>
      </c>
    </row>
    <row r="10" spans="1:10" ht="20.100000000000001" customHeight="1" thickTop="1" thickBot="1">
      <c r="A10" s="109" t="s">
        <v>500</v>
      </c>
      <c r="B10" s="596">
        <v>17</v>
      </c>
      <c r="C10" s="596">
        <v>2598</v>
      </c>
      <c r="D10" s="596">
        <v>3527</v>
      </c>
      <c r="E10" s="596">
        <v>8817</v>
      </c>
      <c r="F10" s="596">
        <v>24275</v>
      </c>
      <c r="G10" s="596">
        <v>3050</v>
      </c>
      <c r="H10" s="596">
        <v>33422</v>
      </c>
      <c r="I10" s="239">
        <f t="shared" ref="I10:I20" si="0">SUM(B10:H10)</f>
        <v>75706</v>
      </c>
      <c r="J10" s="65" t="s">
        <v>500</v>
      </c>
    </row>
    <row r="11" spans="1:10" ht="20.100000000000001" customHeight="1" thickTop="1" thickBot="1">
      <c r="A11" s="108" t="s">
        <v>501</v>
      </c>
      <c r="B11" s="595">
        <v>50</v>
      </c>
      <c r="C11" s="595">
        <v>2855</v>
      </c>
      <c r="D11" s="595">
        <v>5235</v>
      </c>
      <c r="E11" s="595">
        <v>12036</v>
      </c>
      <c r="F11" s="595">
        <v>26010</v>
      </c>
      <c r="G11" s="595">
        <v>4577</v>
      </c>
      <c r="H11" s="595">
        <v>41211</v>
      </c>
      <c r="I11" s="237">
        <f t="shared" si="0"/>
        <v>91974</v>
      </c>
      <c r="J11" s="64" t="s">
        <v>501</v>
      </c>
    </row>
    <row r="12" spans="1:10" ht="20.100000000000001" customHeight="1" thickTop="1" thickBot="1">
      <c r="A12" s="110" t="s">
        <v>502</v>
      </c>
      <c r="B12" s="596">
        <v>32</v>
      </c>
      <c r="C12" s="596">
        <v>2366</v>
      </c>
      <c r="D12" s="596">
        <v>5035</v>
      </c>
      <c r="E12" s="596">
        <v>10134</v>
      </c>
      <c r="F12" s="596">
        <v>18136</v>
      </c>
      <c r="G12" s="596">
        <v>3060</v>
      </c>
      <c r="H12" s="596">
        <v>31487</v>
      </c>
      <c r="I12" s="239">
        <f t="shared" si="0"/>
        <v>70250</v>
      </c>
      <c r="J12" s="65" t="s">
        <v>502</v>
      </c>
    </row>
    <row r="13" spans="1:10" ht="20.100000000000001" customHeight="1" thickTop="1" thickBot="1">
      <c r="A13" s="108" t="s">
        <v>503</v>
      </c>
      <c r="B13" s="595">
        <v>65</v>
      </c>
      <c r="C13" s="595">
        <v>3136</v>
      </c>
      <c r="D13" s="595">
        <v>4576</v>
      </c>
      <c r="E13" s="595">
        <v>8296</v>
      </c>
      <c r="F13" s="595">
        <v>17613</v>
      </c>
      <c r="G13" s="595">
        <v>2536</v>
      </c>
      <c r="H13" s="595">
        <v>30450</v>
      </c>
      <c r="I13" s="237">
        <f t="shared" si="0"/>
        <v>66672</v>
      </c>
      <c r="J13" s="64" t="s">
        <v>503</v>
      </c>
    </row>
    <row r="14" spans="1:10" ht="20.100000000000001" customHeight="1" thickTop="1" thickBot="1">
      <c r="A14" s="109" t="s">
        <v>504</v>
      </c>
      <c r="B14" s="592">
        <v>123</v>
      </c>
      <c r="C14" s="592">
        <v>2151</v>
      </c>
      <c r="D14" s="592">
        <v>3236</v>
      </c>
      <c r="E14" s="592">
        <v>5292</v>
      </c>
      <c r="F14" s="592">
        <v>10489</v>
      </c>
      <c r="G14" s="592">
        <v>1605</v>
      </c>
      <c r="H14" s="592">
        <v>18836</v>
      </c>
      <c r="I14" s="234">
        <f t="shared" si="0"/>
        <v>41732</v>
      </c>
      <c r="J14" s="63" t="s">
        <v>504</v>
      </c>
    </row>
    <row r="15" spans="1:10" s="6" customFormat="1" ht="20.100000000000001" customHeight="1" thickTop="1" thickBot="1">
      <c r="A15" s="108" t="s">
        <v>505</v>
      </c>
      <c r="B15" s="595">
        <v>197</v>
      </c>
      <c r="C15" s="595">
        <v>2472</v>
      </c>
      <c r="D15" s="595">
        <v>5244</v>
      </c>
      <c r="E15" s="595">
        <v>3392</v>
      </c>
      <c r="F15" s="595">
        <v>7225</v>
      </c>
      <c r="G15" s="595">
        <v>666</v>
      </c>
      <c r="H15" s="595">
        <v>10201</v>
      </c>
      <c r="I15" s="237">
        <f t="shared" si="0"/>
        <v>29397</v>
      </c>
      <c r="J15" s="64" t="s">
        <v>505</v>
      </c>
    </row>
    <row r="16" spans="1:10" s="6" customFormat="1" ht="20.100000000000001" customHeight="1" thickTop="1" thickBot="1">
      <c r="A16" s="110" t="s">
        <v>506</v>
      </c>
      <c r="B16" s="596">
        <v>410</v>
      </c>
      <c r="C16" s="596">
        <v>2275</v>
      </c>
      <c r="D16" s="596">
        <v>4149</v>
      </c>
      <c r="E16" s="596">
        <v>2492</v>
      </c>
      <c r="F16" s="596">
        <v>4294</v>
      </c>
      <c r="G16" s="596">
        <v>576</v>
      </c>
      <c r="H16" s="596">
        <v>6313</v>
      </c>
      <c r="I16" s="239">
        <f t="shared" si="0"/>
        <v>20509</v>
      </c>
      <c r="J16" s="65" t="s">
        <v>506</v>
      </c>
    </row>
    <row r="17" spans="1:10" s="6" customFormat="1" ht="20.100000000000001" customHeight="1" thickTop="1" thickBot="1">
      <c r="A17" s="108" t="s">
        <v>507</v>
      </c>
      <c r="B17" s="595">
        <v>269</v>
      </c>
      <c r="C17" s="595">
        <v>1857</v>
      </c>
      <c r="D17" s="595">
        <v>2126</v>
      </c>
      <c r="E17" s="595">
        <v>1354</v>
      </c>
      <c r="F17" s="595">
        <v>2462</v>
      </c>
      <c r="G17" s="595">
        <v>519</v>
      </c>
      <c r="H17" s="595">
        <v>2438</v>
      </c>
      <c r="I17" s="237">
        <f t="shared" si="0"/>
        <v>11025</v>
      </c>
      <c r="J17" s="64" t="s">
        <v>507</v>
      </c>
    </row>
    <row r="18" spans="1:10" s="6" customFormat="1" ht="20.100000000000001" customHeight="1" thickTop="1" thickBot="1">
      <c r="A18" s="111" t="s">
        <v>127</v>
      </c>
      <c r="B18" s="596">
        <v>370</v>
      </c>
      <c r="C18" s="596">
        <v>1018</v>
      </c>
      <c r="D18" s="596">
        <v>1133</v>
      </c>
      <c r="E18" s="596">
        <v>818</v>
      </c>
      <c r="F18" s="596">
        <v>812</v>
      </c>
      <c r="G18" s="596">
        <v>118</v>
      </c>
      <c r="H18" s="596">
        <v>1193</v>
      </c>
      <c r="I18" s="239">
        <f t="shared" si="0"/>
        <v>5462</v>
      </c>
      <c r="J18" s="65" t="s">
        <v>127</v>
      </c>
    </row>
    <row r="19" spans="1:10" s="6" customFormat="1" ht="20.100000000000001" customHeight="1" thickTop="1" thickBot="1">
      <c r="A19" s="108" t="s">
        <v>124</v>
      </c>
      <c r="B19" s="595">
        <v>247</v>
      </c>
      <c r="C19" s="595">
        <v>563</v>
      </c>
      <c r="D19" s="595">
        <v>661</v>
      </c>
      <c r="E19" s="595">
        <v>230</v>
      </c>
      <c r="F19" s="595">
        <v>348</v>
      </c>
      <c r="G19" s="595">
        <v>41</v>
      </c>
      <c r="H19" s="595">
        <v>112</v>
      </c>
      <c r="I19" s="237">
        <f t="shared" si="0"/>
        <v>2202</v>
      </c>
      <c r="J19" s="64" t="s">
        <v>124</v>
      </c>
    </row>
    <row r="20" spans="1:10" ht="20.100000000000001" customHeight="1" thickTop="1">
      <c r="A20" s="111" t="s">
        <v>615</v>
      </c>
      <c r="B20" s="598">
        <v>791</v>
      </c>
      <c r="C20" s="598">
        <v>913</v>
      </c>
      <c r="D20" s="598">
        <v>449</v>
      </c>
      <c r="E20" s="598">
        <v>330</v>
      </c>
      <c r="F20" s="598">
        <v>349</v>
      </c>
      <c r="G20" s="598">
        <v>41</v>
      </c>
      <c r="H20" s="598">
        <v>58</v>
      </c>
      <c r="I20" s="387">
        <f t="shared" si="0"/>
        <v>2931</v>
      </c>
      <c r="J20" s="66" t="s">
        <v>123</v>
      </c>
    </row>
    <row r="21" spans="1:10" s="6" customFormat="1" ht="24.95" customHeight="1">
      <c r="A21" s="69" t="s">
        <v>474</v>
      </c>
      <c r="B21" s="249">
        <f>SUM(B8:B20)</f>
        <v>2571</v>
      </c>
      <c r="C21" s="249">
        <f t="shared" ref="C21:I21" si="1">SUM(C8:C20)</f>
        <v>25761</v>
      </c>
      <c r="D21" s="249">
        <f t="shared" si="1"/>
        <v>43545</v>
      </c>
      <c r="E21" s="249">
        <f t="shared" si="1"/>
        <v>89178</v>
      </c>
      <c r="F21" s="249">
        <f t="shared" si="1"/>
        <v>144593</v>
      </c>
      <c r="G21" s="249">
        <f t="shared" si="1"/>
        <v>17744</v>
      </c>
      <c r="H21" s="249">
        <f t="shared" si="1"/>
        <v>195425</v>
      </c>
      <c r="I21" s="249">
        <f t="shared" si="1"/>
        <v>518817</v>
      </c>
      <c r="J21" s="68" t="s">
        <v>475</v>
      </c>
    </row>
    <row r="22" spans="1:10" ht="12.75" customHeight="1">
      <c r="A22" s="2"/>
      <c r="D22" s="105"/>
      <c r="E22" s="105"/>
      <c r="F22" s="105"/>
      <c r="G22" s="105"/>
      <c r="H22" s="105"/>
      <c r="I22" s="106"/>
    </row>
  </sheetData>
  <mergeCells count="6">
    <mergeCell ref="A1:J1"/>
    <mergeCell ref="A3:J3"/>
    <mergeCell ref="A5:A7"/>
    <mergeCell ref="B5:I5"/>
    <mergeCell ref="J5:J7"/>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rightToLeft="1" view="pageBreakPreview" zoomScaleNormal="100" zoomScaleSheetLayoutView="100" workbookViewId="0">
      <selection activeCell="J24" sqref="J24"/>
    </sheetView>
  </sheetViews>
  <sheetFormatPr defaultColWidth="11.42578125" defaultRowHeight="12.75"/>
  <cols>
    <col min="1" max="1" width="25.7109375" style="25" customWidth="1"/>
    <col min="2" max="4" width="9.7109375" style="25" customWidth="1"/>
    <col min="5" max="5" width="10.7109375" style="25" customWidth="1"/>
    <col min="6" max="6" width="9.7109375" style="25" customWidth="1"/>
    <col min="7" max="7" width="10.7109375" style="25" customWidth="1"/>
    <col min="8" max="8" width="10.85546875" style="25" customWidth="1"/>
    <col min="9" max="9" width="9.7109375" style="25" customWidth="1"/>
    <col min="10" max="10" width="11.42578125" style="25" bestFit="1" customWidth="1"/>
    <col min="11" max="11" width="25.7109375" style="25" customWidth="1"/>
    <col min="12" max="16384" width="11.42578125" style="25"/>
  </cols>
  <sheetData>
    <row r="1" spans="1:18" s="21" customFormat="1" ht="22.5" customHeight="1">
      <c r="A1" s="1053" t="s">
        <v>860</v>
      </c>
      <c r="B1" s="1053"/>
      <c r="C1" s="1053"/>
      <c r="D1" s="1053"/>
      <c r="E1" s="1053"/>
      <c r="F1" s="1053"/>
      <c r="G1" s="1053"/>
      <c r="H1" s="1053"/>
      <c r="I1" s="1053"/>
      <c r="J1" s="1053"/>
      <c r="K1" s="1053"/>
      <c r="L1" s="20"/>
      <c r="M1" s="20"/>
      <c r="N1" s="20"/>
      <c r="O1" s="20"/>
      <c r="P1" s="20"/>
      <c r="Q1" s="20"/>
      <c r="R1" s="20"/>
    </row>
    <row r="2" spans="1:18" s="23" customFormat="1" ht="20.25" customHeight="1">
      <c r="A2" s="1054" t="s">
        <v>1098</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26.1" customHeight="1">
      <c r="A4" s="609" t="s">
        <v>128</v>
      </c>
      <c r="B4" s="606"/>
      <c r="C4" s="606"/>
      <c r="D4" s="606"/>
      <c r="E4" s="606"/>
      <c r="F4" s="606"/>
      <c r="G4" s="606"/>
      <c r="H4" s="606"/>
      <c r="I4" s="606"/>
      <c r="J4" s="606"/>
      <c r="K4" s="606" t="s">
        <v>129</v>
      </c>
      <c r="L4" s="5"/>
      <c r="M4" s="5"/>
      <c r="N4" s="5"/>
      <c r="O4" s="5"/>
      <c r="P4" s="5"/>
      <c r="Q4" s="5"/>
      <c r="R4" s="5"/>
    </row>
    <row r="5" spans="1:18" s="27" customFormat="1" ht="31.5" customHeight="1">
      <c r="A5" s="1082" t="s">
        <v>131</v>
      </c>
      <c r="B5" s="1078" t="s">
        <v>1269</v>
      </c>
      <c r="C5" s="1078"/>
      <c r="D5" s="1078"/>
      <c r="E5" s="1078" t="s">
        <v>1270</v>
      </c>
      <c r="F5" s="1078"/>
      <c r="G5" s="1078"/>
      <c r="H5" s="1078" t="s">
        <v>1271</v>
      </c>
      <c r="I5" s="1078"/>
      <c r="J5" s="1078"/>
      <c r="K5" s="1079" t="s">
        <v>130</v>
      </c>
      <c r="L5" s="26"/>
      <c r="M5" s="26"/>
      <c r="N5" s="26"/>
      <c r="O5" s="26"/>
    </row>
    <row r="6" spans="1:18" ht="15.75" customHeight="1">
      <c r="A6" s="1083"/>
      <c r="B6" s="420" t="s">
        <v>478</v>
      </c>
      <c r="C6" s="420" t="s">
        <v>479</v>
      </c>
      <c r="D6" s="420" t="s">
        <v>474</v>
      </c>
      <c r="E6" s="420" t="s">
        <v>478</v>
      </c>
      <c r="F6" s="420" t="s">
        <v>479</v>
      </c>
      <c r="G6" s="420" t="s">
        <v>474</v>
      </c>
      <c r="H6" s="420" t="s">
        <v>478</v>
      </c>
      <c r="I6" s="420" t="s">
        <v>479</v>
      </c>
      <c r="J6" s="420" t="s">
        <v>474</v>
      </c>
      <c r="K6" s="1080"/>
      <c r="L6" s="24"/>
      <c r="M6" s="24"/>
      <c r="N6" s="24"/>
      <c r="O6" s="24"/>
    </row>
    <row r="7" spans="1:18" ht="15" customHeight="1">
      <c r="A7" s="1084"/>
      <c r="B7" s="168" t="s">
        <v>477</v>
      </c>
      <c r="C7" s="168" t="s">
        <v>476</v>
      </c>
      <c r="D7" s="405" t="s">
        <v>475</v>
      </c>
      <c r="E7" s="168" t="s">
        <v>477</v>
      </c>
      <c r="F7" s="168" t="s">
        <v>476</v>
      </c>
      <c r="G7" s="405" t="s">
        <v>475</v>
      </c>
      <c r="H7" s="507" t="s">
        <v>477</v>
      </c>
      <c r="I7" s="507" t="s">
        <v>476</v>
      </c>
      <c r="J7" s="405" t="s">
        <v>475</v>
      </c>
      <c r="K7" s="1081"/>
      <c r="L7" s="24"/>
      <c r="M7" s="24"/>
      <c r="N7" s="24"/>
      <c r="O7" s="24"/>
    </row>
    <row r="8" spans="1:18" ht="35.1" customHeight="1" thickBot="1">
      <c r="A8" s="70" t="s">
        <v>132</v>
      </c>
      <c r="B8" s="228">
        <v>44499</v>
      </c>
      <c r="C8" s="228">
        <v>41397</v>
      </c>
      <c r="D8" s="233">
        <f>B8+C8</f>
        <v>85896</v>
      </c>
      <c r="E8" s="228">
        <v>386487</v>
      </c>
      <c r="F8" s="228">
        <v>134518</v>
      </c>
      <c r="G8" s="254">
        <f>E8+F8</f>
        <v>521005</v>
      </c>
      <c r="H8" s="254">
        <f t="shared" ref="H8:I11" si="0">B8+E8</f>
        <v>430986</v>
      </c>
      <c r="I8" s="234">
        <f t="shared" si="0"/>
        <v>175915</v>
      </c>
      <c r="J8" s="235">
        <f>H8+I8</f>
        <v>606901</v>
      </c>
      <c r="K8" s="392" t="s">
        <v>136</v>
      </c>
      <c r="L8" s="24"/>
      <c r="M8" s="24"/>
      <c r="N8" s="24"/>
      <c r="O8" s="24"/>
    </row>
    <row r="9" spans="1:18" ht="35.1" customHeight="1" thickBot="1">
      <c r="A9" s="71" t="s">
        <v>133</v>
      </c>
      <c r="B9" s="229">
        <v>56991</v>
      </c>
      <c r="C9" s="229">
        <v>58616</v>
      </c>
      <c r="D9" s="236">
        <f>B9+C9</f>
        <v>115607</v>
      </c>
      <c r="E9" s="229">
        <v>1300285</v>
      </c>
      <c r="F9" s="229">
        <v>266369</v>
      </c>
      <c r="G9" s="253">
        <f>E9+F9</f>
        <v>1566654</v>
      </c>
      <c r="H9" s="253">
        <f t="shared" si="0"/>
        <v>1357276</v>
      </c>
      <c r="I9" s="237">
        <f t="shared" si="0"/>
        <v>324985</v>
      </c>
      <c r="J9" s="237">
        <f>H9+I9</f>
        <v>1682261</v>
      </c>
      <c r="K9" s="393" t="s">
        <v>145</v>
      </c>
      <c r="L9" s="24"/>
      <c r="M9" s="24"/>
      <c r="N9" s="24"/>
      <c r="O9" s="24"/>
    </row>
    <row r="10" spans="1:18" ht="35.1" customHeight="1" thickBot="1">
      <c r="A10" s="72" t="s">
        <v>134</v>
      </c>
      <c r="B10" s="230">
        <v>3436</v>
      </c>
      <c r="C10" s="230">
        <v>4296</v>
      </c>
      <c r="D10" s="238">
        <f>B10+C10</f>
        <v>7732</v>
      </c>
      <c r="E10" s="230">
        <v>2925</v>
      </c>
      <c r="F10" s="230">
        <v>5150</v>
      </c>
      <c r="G10" s="257">
        <f>E10+F10</f>
        <v>8075</v>
      </c>
      <c r="H10" s="257">
        <f t="shared" si="0"/>
        <v>6361</v>
      </c>
      <c r="I10" s="239">
        <f t="shared" si="0"/>
        <v>9446</v>
      </c>
      <c r="J10" s="239">
        <f>H10+I10</f>
        <v>15807</v>
      </c>
      <c r="K10" s="398" t="s">
        <v>146</v>
      </c>
      <c r="L10" s="24"/>
      <c r="M10" s="24"/>
      <c r="N10" s="24"/>
      <c r="O10" s="24"/>
    </row>
    <row r="11" spans="1:18" ht="35.1" customHeight="1">
      <c r="A11" s="73" t="s">
        <v>135</v>
      </c>
      <c r="B11" s="240">
        <v>622</v>
      </c>
      <c r="C11" s="240">
        <v>3942</v>
      </c>
      <c r="D11" s="241">
        <f>B11+C11</f>
        <v>4564</v>
      </c>
      <c r="E11" s="240">
        <v>1601</v>
      </c>
      <c r="F11" s="240">
        <v>4529</v>
      </c>
      <c r="G11" s="421">
        <f>E11+F11</f>
        <v>6130</v>
      </c>
      <c r="H11" s="421">
        <f t="shared" si="0"/>
        <v>2223</v>
      </c>
      <c r="I11" s="242">
        <f t="shared" si="0"/>
        <v>8471</v>
      </c>
      <c r="J11" s="242">
        <f>H11+I11</f>
        <v>10694</v>
      </c>
      <c r="K11" s="422" t="s">
        <v>147</v>
      </c>
      <c r="L11" s="24"/>
      <c r="M11" s="24"/>
      <c r="N11" s="24"/>
      <c r="O11" s="24"/>
    </row>
    <row r="12" spans="1:18" s="6" customFormat="1" ht="30" customHeight="1">
      <c r="A12" s="74" t="s">
        <v>474</v>
      </c>
      <c r="B12" s="243">
        <f t="shared" ref="B12:J12" si="1">SUM(B8:B11)</f>
        <v>105548</v>
      </c>
      <c r="C12" s="243">
        <f t="shared" si="1"/>
        <v>108251</v>
      </c>
      <c r="D12" s="243">
        <f t="shared" si="1"/>
        <v>213799</v>
      </c>
      <c r="E12" s="243">
        <f t="shared" si="1"/>
        <v>1691298</v>
      </c>
      <c r="F12" s="243">
        <f>SUM(F8:F11)</f>
        <v>410566</v>
      </c>
      <c r="G12" s="363">
        <f t="shared" si="1"/>
        <v>2101864</v>
      </c>
      <c r="H12" s="363">
        <f t="shared" si="1"/>
        <v>1796846</v>
      </c>
      <c r="I12" s="244">
        <f t="shared" si="1"/>
        <v>518817</v>
      </c>
      <c r="J12" s="244">
        <f t="shared" si="1"/>
        <v>2315663</v>
      </c>
      <c r="K12" s="423" t="s">
        <v>475</v>
      </c>
      <c r="L12" s="13"/>
      <c r="M12" s="13"/>
      <c r="N12" s="13"/>
      <c r="O12" s="13"/>
    </row>
    <row r="13" spans="1:18" ht="25.5" customHeight="1">
      <c r="A13" s="24"/>
      <c r="B13" s="24"/>
      <c r="C13" s="24"/>
      <c r="D13" s="24"/>
      <c r="E13" s="24"/>
      <c r="F13" s="24"/>
      <c r="G13" s="24"/>
      <c r="H13" s="24"/>
      <c r="I13" s="24"/>
      <c r="J13" s="24"/>
      <c r="K13" s="24"/>
      <c r="L13" s="24"/>
      <c r="N13" s="24"/>
      <c r="O13" s="24"/>
      <c r="P13" s="24"/>
      <c r="Q13" s="24"/>
      <c r="R13" s="24"/>
    </row>
    <row r="14" spans="1:18">
      <c r="A14" s="24"/>
      <c r="B14" s="24"/>
      <c r="C14" s="24"/>
      <c r="D14" s="24"/>
      <c r="E14" s="24"/>
      <c r="F14" s="24"/>
      <c r="G14" s="24"/>
      <c r="H14" s="24"/>
      <c r="I14" s="24"/>
      <c r="J14" s="24"/>
      <c r="K14" s="24"/>
      <c r="L14" s="24"/>
      <c r="M14" s="24"/>
      <c r="N14" s="24"/>
      <c r="O14" s="24"/>
      <c r="P14" s="24"/>
      <c r="Q14" s="24"/>
      <c r="R14" s="24"/>
    </row>
    <row r="15" spans="1:18" ht="12.75" customHeight="1">
      <c r="A15" s="24"/>
      <c r="B15" s="24"/>
      <c r="C15" s="24"/>
      <c r="D15" s="24"/>
      <c r="E15" s="24"/>
      <c r="F15" s="24"/>
      <c r="G15" s="24"/>
      <c r="H15" s="24"/>
      <c r="I15" s="24"/>
      <c r="J15" s="24"/>
      <c r="K15" s="24"/>
      <c r="L15" s="24"/>
      <c r="M15" s="24"/>
      <c r="O15" s="24"/>
      <c r="P15" s="24"/>
      <c r="Q15" s="24"/>
      <c r="R15" s="24"/>
    </row>
    <row r="16" spans="1:18">
      <c r="A16" s="24"/>
      <c r="B16" s="24"/>
      <c r="C16" s="24"/>
      <c r="D16" s="24"/>
      <c r="E16" s="24"/>
      <c r="F16" s="24"/>
      <c r="G16" s="24"/>
      <c r="H16" s="24"/>
      <c r="I16" s="24"/>
      <c r="J16" s="24"/>
      <c r="K16" s="24"/>
      <c r="L16" s="24"/>
      <c r="M16" s="24"/>
      <c r="N16" s="24"/>
      <c r="O16" s="24"/>
      <c r="P16" s="24"/>
      <c r="Q16" s="24"/>
      <c r="R16" s="24"/>
    </row>
  </sheetData>
  <mergeCells count="8">
    <mergeCell ref="A1:K1"/>
    <mergeCell ref="A3:K3"/>
    <mergeCell ref="B5:D5"/>
    <mergeCell ref="E5:G5"/>
    <mergeCell ref="H5:J5"/>
    <mergeCell ref="K5:K7"/>
    <mergeCell ref="A5:A7"/>
    <mergeCell ref="A2:K2"/>
  </mergeCells>
  <phoneticPr fontId="5" type="noConversion"/>
  <printOptions horizontalCentered="1" verticalCentered="1"/>
  <pageMargins left="0" right="0" top="0" bottom="0" header="0" footer="0"/>
  <pageSetup paperSize="9" scale="95"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90" zoomScaleNormal="100" zoomScaleSheetLayoutView="90" workbookViewId="0">
      <selection activeCell="A72" sqref="A72"/>
    </sheetView>
  </sheetViews>
  <sheetFormatPr defaultRowHeight="12.75"/>
  <cols>
    <col min="1" max="1" width="104.85546875" customWidth="1"/>
  </cols>
  <sheetData/>
  <printOptions horizontalCentered="1" verticalCentered="1"/>
  <pageMargins left="0" right="0" top="0" bottom="0" header="0" footer="0"/>
  <pageSetup paperSize="9" scale="9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rightToLeft="1" view="pageBreakPreview" zoomScaleNormal="100" zoomScaleSheetLayoutView="100" workbookViewId="0">
      <selection activeCell="H24" sqref="H24"/>
    </sheetView>
  </sheetViews>
  <sheetFormatPr defaultColWidth="11.42578125" defaultRowHeight="12.75"/>
  <cols>
    <col min="1" max="1" width="25.7109375" style="25" customWidth="1"/>
    <col min="2" max="4" width="9.7109375" style="25" customWidth="1"/>
    <col min="5" max="5" width="10.7109375" style="25" customWidth="1"/>
    <col min="6" max="6" width="9.7109375" style="25" customWidth="1"/>
    <col min="7" max="7" width="10.7109375" style="25" customWidth="1"/>
    <col min="8" max="8" width="10.85546875" style="25" customWidth="1"/>
    <col min="9" max="9" width="9.7109375" style="25" customWidth="1"/>
    <col min="10" max="10" width="11.42578125" style="25" bestFit="1" customWidth="1"/>
    <col min="11" max="11" width="25.7109375" style="25" customWidth="1"/>
    <col min="12" max="16384" width="11.42578125" style="25"/>
  </cols>
  <sheetData>
    <row r="1" spans="1:18" s="21" customFormat="1" ht="19.5" customHeight="1">
      <c r="A1" s="1053" t="s">
        <v>1069</v>
      </c>
      <c r="B1" s="1053"/>
      <c r="C1" s="1053"/>
      <c r="D1" s="1053"/>
      <c r="E1" s="1053"/>
      <c r="F1" s="1053"/>
      <c r="G1" s="1053"/>
      <c r="H1" s="1053"/>
      <c r="I1" s="1053"/>
      <c r="J1" s="1053"/>
      <c r="K1" s="1053"/>
      <c r="L1" s="20"/>
      <c r="M1" s="20"/>
      <c r="N1" s="20"/>
      <c r="O1" s="20"/>
      <c r="P1" s="20"/>
      <c r="Q1" s="20"/>
      <c r="R1" s="20"/>
    </row>
    <row r="2" spans="1:18" s="23" customFormat="1" ht="33" customHeight="1">
      <c r="A2" s="1054" t="s">
        <v>1099</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15.75">
      <c r="A4" s="583" t="s">
        <v>148</v>
      </c>
      <c r="B4" s="582"/>
      <c r="C4" s="582"/>
      <c r="D4" s="582"/>
      <c r="E4" s="582"/>
      <c r="F4" s="582"/>
      <c r="G4" s="582"/>
      <c r="H4" s="582"/>
      <c r="I4" s="582"/>
      <c r="J4" s="582"/>
      <c r="K4" s="582" t="s">
        <v>149</v>
      </c>
      <c r="L4" s="5"/>
      <c r="M4" s="5"/>
      <c r="N4" s="5"/>
      <c r="O4" s="5"/>
      <c r="P4" s="5"/>
      <c r="Q4" s="5"/>
      <c r="R4" s="5"/>
    </row>
    <row r="5" spans="1:18" s="27" customFormat="1" ht="31.5" customHeight="1">
      <c r="A5" s="1070" t="s">
        <v>16</v>
      </c>
      <c r="B5" s="1078" t="s">
        <v>1269</v>
      </c>
      <c r="C5" s="1078"/>
      <c r="D5" s="1078"/>
      <c r="E5" s="1078" t="s">
        <v>1270</v>
      </c>
      <c r="F5" s="1078"/>
      <c r="G5" s="1078"/>
      <c r="H5" s="1078" t="s">
        <v>1271</v>
      </c>
      <c r="I5" s="1078"/>
      <c r="J5" s="1078"/>
      <c r="K5" s="1074" t="s">
        <v>330</v>
      </c>
      <c r="L5" s="26"/>
      <c r="M5" s="26"/>
      <c r="N5" s="26"/>
      <c r="O5" s="26"/>
    </row>
    <row r="6" spans="1:18" ht="15.75" customHeight="1">
      <c r="A6" s="1071"/>
      <c r="B6" s="420" t="s">
        <v>478</v>
      </c>
      <c r="C6" s="420" t="s">
        <v>479</v>
      </c>
      <c r="D6" s="420" t="s">
        <v>474</v>
      </c>
      <c r="E6" s="420" t="s">
        <v>478</v>
      </c>
      <c r="F6" s="420" t="s">
        <v>479</v>
      </c>
      <c r="G6" s="420" t="s">
        <v>474</v>
      </c>
      <c r="H6" s="420" t="s">
        <v>478</v>
      </c>
      <c r="I6" s="420" t="s">
        <v>479</v>
      </c>
      <c r="J6" s="420" t="s">
        <v>474</v>
      </c>
      <c r="K6" s="1075"/>
      <c r="L6" s="24"/>
      <c r="M6" s="24"/>
      <c r="N6" s="24"/>
      <c r="O6" s="24"/>
    </row>
    <row r="7" spans="1:18" ht="15" customHeight="1">
      <c r="A7" s="1072"/>
      <c r="B7" s="168" t="s">
        <v>477</v>
      </c>
      <c r="C7" s="168" t="s">
        <v>476</v>
      </c>
      <c r="D7" s="405" t="s">
        <v>475</v>
      </c>
      <c r="E7" s="168" t="s">
        <v>477</v>
      </c>
      <c r="F7" s="168" t="s">
        <v>476</v>
      </c>
      <c r="G7" s="405" t="s">
        <v>475</v>
      </c>
      <c r="H7" s="507" t="s">
        <v>477</v>
      </c>
      <c r="I7" s="507" t="s">
        <v>476</v>
      </c>
      <c r="J7" s="405" t="s">
        <v>475</v>
      </c>
      <c r="K7" s="1076"/>
      <c r="L7" s="24"/>
      <c r="M7" s="24"/>
      <c r="N7" s="24"/>
      <c r="O7" s="24"/>
    </row>
    <row r="8" spans="1:18" ht="35.1" customHeight="1" thickBot="1">
      <c r="A8" s="70" t="s">
        <v>18</v>
      </c>
      <c r="B8" s="228">
        <v>2748</v>
      </c>
      <c r="C8" s="228">
        <v>147</v>
      </c>
      <c r="D8" s="233">
        <f>B8+C8</f>
        <v>2895</v>
      </c>
      <c r="E8" s="228">
        <v>3287</v>
      </c>
      <c r="F8" s="228">
        <v>305</v>
      </c>
      <c r="G8" s="254">
        <f>E8+F8</f>
        <v>3592</v>
      </c>
      <c r="H8" s="254">
        <f t="shared" ref="H8:I10" si="0">B8+E8</f>
        <v>6035</v>
      </c>
      <c r="I8" s="234">
        <f t="shared" si="0"/>
        <v>452</v>
      </c>
      <c r="J8" s="235">
        <f>H8+I8</f>
        <v>6487</v>
      </c>
      <c r="K8" s="392" t="s">
        <v>17</v>
      </c>
      <c r="L8" s="24"/>
      <c r="M8" s="24"/>
      <c r="N8" s="24"/>
      <c r="O8" s="24"/>
    </row>
    <row r="9" spans="1:18" ht="35.1" customHeight="1" thickBot="1">
      <c r="A9" s="71" t="s">
        <v>20</v>
      </c>
      <c r="B9" s="229">
        <v>82</v>
      </c>
      <c r="C9" s="229">
        <v>0</v>
      </c>
      <c r="D9" s="236">
        <f>B9+C9</f>
        <v>82</v>
      </c>
      <c r="E9" s="229">
        <v>898</v>
      </c>
      <c r="F9" s="229">
        <v>0</v>
      </c>
      <c r="G9" s="253">
        <f>E9+F9</f>
        <v>898</v>
      </c>
      <c r="H9" s="253">
        <f t="shared" si="0"/>
        <v>980</v>
      </c>
      <c r="I9" s="237">
        <f t="shared" si="0"/>
        <v>0</v>
      </c>
      <c r="J9" s="237">
        <f>H9+I9</f>
        <v>980</v>
      </c>
      <c r="K9" s="393" t="s">
        <v>19</v>
      </c>
      <c r="L9" s="24"/>
      <c r="M9" s="24"/>
      <c r="N9" s="24"/>
      <c r="O9" s="24"/>
    </row>
    <row r="10" spans="1:18" ht="35.1" customHeight="1">
      <c r="A10" s="602" t="s">
        <v>22</v>
      </c>
      <c r="B10" s="231">
        <v>67484</v>
      </c>
      <c r="C10" s="231">
        <v>45044</v>
      </c>
      <c r="D10" s="258">
        <f>B10+C10</f>
        <v>112528</v>
      </c>
      <c r="E10" s="231">
        <v>1639098</v>
      </c>
      <c r="F10" s="231">
        <v>262491</v>
      </c>
      <c r="G10" s="603">
        <f>E10+F10</f>
        <v>1901589</v>
      </c>
      <c r="H10" s="603">
        <f t="shared" si="0"/>
        <v>1706582</v>
      </c>
      <c r="I10" s="387">
        <f t="shared" si="0"/>
        <v>307535</v>
      </c>
      <c r="J10" s="387">
        <f>H10+I10</f>
        <v>2014117</v>
      </c>
      <c r="K10" s="399" t="s">
        <v>21</v>
      </c>
      <c r="L10" s="24"/>
      <c r="M10" s="24"/>
      <c r="N10" s="24"/>
      <c r="O10" s="24"/>
    </row>
    <row r="11" spans="1:18" s="6" customFormat="1" ht="30" customHeight="1">
      <c r="A11" s="78" t="s">
        <v>474</v>
      </c>
      <c r="B11" s="232">
        <f t="shared" ref="B11:J11" si="1">SUM(B8:B10)</f>
        <v>70314</v>
      </c>
      <c r="C11" s="232">
        <f t="shared" si="1"/>
        <v>45191</v>
      </c>
      <c r="D11" s="232">
        <f t="shared" si="1"/>
        <v>115505</v>
      </c>
      <c r="E11" s="232">
        <f t="shared" si="1"/>
        <v>1643283</v>
      </c>
      <c r="F11" s="232">
        <f t="shared" si="1"/>
        <v>262796</v>
      </c>
      <c r="G11" s="259">
        <f t="shared" si="1"/>
        <v>1906079</v>
      </c>
      <c r="H11" s="259">
        <f t="shared" si="1"/>
        <v>1713597</v>
      </c>
      <c r="I11" s="249">
        <f t="shared" si="1"/>
        <v>307987</v>
      </c>
      <c r="J11" s="249">
        <f t="shared" si="1"/>
        <v>2021584</v>
      </c>
      <c r="K11" s="397" t="s">
        <v>475</v>
      </c>
      <c r="L11" s="13"/>
      <c r="M11" s="13"/>
      <c r="N11" s="13"/>
      <c r="O11" s="13"/>
    </row>
    <row r="12" spans="1:18">
      <c r="A12" s="25" t="s">
        <v>71</v>
      </c>
      <c r="B12" s="24"/>
      <c r="C12" s="24"/>
      <c r="D12" s="24"/>
      <c r="E12" s="24"/>
      <c r="F12" s="24"/>
      <c r="G12" s="24"/>
      <c r="H12" s="24"/>
      <c r="I12" s="24"/>
      <c r="J12" s="24"/>
      <c r="K12" s="25" t="s">
        <v>331</v>
      </c>
      <c r="L12" s="24"/>
      <c r="N12" s="24"/>
      <c r="O12" s="24"/>
      <c r="P12" s="24"/>
      <c r="Q12" s="24"/>
      <c r="R12" s="24"/>
    </row>
    <row r="13" spans="1:18">
      <c r="A13" s="24"/>
      <c r="B13" s="24"/>
      <c r="C13" s="24"/>
      <c r="D13" s="24"/>
      <c r="E13" s="24"/>
      <c r="F13" s="24"/>
      <c r="G13" s="24"/>
      <c r="H13" s="24"/>
      <c r="I13" s="24"/>
      <c r="J13" s="24"/>
      <c r="K13" s="24"/>
      <c r="L13" s="24"/>
      <c r="M13" s="24"/>
      <c r="N13" s="24"/>
      <c r="O13" s="24"/>
      <c r="P13" s="24"/>
      <c r="Q13" s="24"/>
      <c r="R13" s="24"/>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rightToLeft="1" view="pageBreakPreview" zoomScale="90" zoomScaleNormal="100" zoomScaleSheetLayoutView="90" workbookViewId="0">
      <selection activeCell="H23" sqref="H23"/>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10.42578125" style="25" bestFit="1" customWidth="1"/>
    <col min="10" max="10" width="12" style="25" bestFit="1" customWidth="1"/>
    <col min="11" max="11" width="25.7109375" style="25" customWidth="1"/>
    <col min="12" max="16384" width="11.42578125" style="25"/>
  </cols>
  <sheetData>
    <row r="1" spans="1:18" s="21" customFormat="1" ht="23.25">
      <c r="A1" s="1053" t="s">
        <v>1068</v>
      </c>
      <c r="B1" s="1053"/>
      <c r="C1" s="1053"/>
      <c r="D1" s="1053"/>
      <c r="E1" s="1053"/>
      <c r="F1" s="1053"/>
      <c r="G1" s="1053"/>
      <c r="H1" s="1053"/>
      <c r="I1" s="1053"/>
      <c r="J1" s="1053"/>
      <c r="K1" s="1053"/>
      <c r="L1" s="20"/>
      <c r="M1" s="20"/>
      <c r="N1" s="20"/>
      <c r="O1" s="20"/>
      <c r="P1" s="20"/>
      <c r="Q1" s="20"/>
      <c r="R1" s="20"/>
    </row>
    <row r="2" spans="1:18" s="23" customFormat="1" ht="33" customHeight="1">
      <c r="A2" s="1054" t="s">
        <v>1100</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15.75">
      <c r="A4" s="583" t="s">
        <v>150</v>
      </c>
      <c r="B4" s="582"/>
      <c r="C4" s="582"/>
      <c r="D4" s="582"/>
      <c r="E4" s="582"/>
      <c r="F4" s="582"/>
      <c r="G4" s="582"/>
      <c r="H4" s="582"/>
      <c r="I4" s="582"/>
      <c r="J4" s="582"/>
      <c r="K4" s="582" t="s">
        <v>151</v>
      </c>
      <c r="L4" s="5"/>
      <c r="M4" s="5"/>
      <c r="N4" s="5"/>
      <c r="O4" s="5"/>
      <c r="P4" s="5"/>
      <c r="Q4" s="5"/>
      <c r="R4" s="5"/>
    </row>
    <row r="5" spans="1:18" s="27" customFormat="1" ht="31.5" customHeight="1">
      <c r="A5" s="1082" t="s">
        <v>41</v>
      </c>
      <c r="B5" s="1078" t="s">
        <v>1269</v>
      </c>
      <c r="C5" s="1078"/>
      <c r="D5" s="1078"/>
      <c r="E5" s="1078" t="s">
        <v>1270</v>
      </c>
      <c r="F5" s="1078"/>
      <c r="G5" s="1078"/>
      <c r="H5" s="1078" t="s">
        <v>1271</v>
      </c>
      <c r="I5" s="1078"/>
      <c r="J5" s="1078"/>
      <c r="K5" s="1079" t="s">
        <v>40</v>
      </c>
      <c r="L5" s="26"/>
      <c r="M5" s="26"/>
      <c r="N5" s="26"/>
      <c r="O5" s="26"/>
    </row>
    <row r="6" spans="1:18" ht="15.75" customHeight="1">
      <c r="A6" s="1083"/>
      <c r="B6" s="420" t="s">
        <v>478</v>
      </c>
      <c r="C6" s="420" t="s">
        <v>479</v>
      </c>
      <c r="D6" s="420" t="s">
        <v>474</v>
      </c>
      <c r="E6" s="420" t="s">
        <v>478</v>
      </c>
      <c r="F6" s="420" t="s">
        <v>479</v>
      </c>
      <c r="G6" s="420" t="s">
        <v>474</v>
      </c>
      <c r="H6" s="420" t="s">
        <v>478</v>
      </c>
      <c r="I6" s="420" t="s">
        <v>479</v>
      </c>
      <c r="J6" s="420" t="s">
        <v>474</v>
      </c>
      <c r="K6" s="1080"/>
      <c r="L6" s="24"/>
      <c r="M6" s="24"/>
      <c r="N6" s="24"/>
      <c r="O6" s="24"/>
    </row>
    <row r="7" spans="1:18" ht="15" customHeight="1">
      <c r="A7" s="1084"/>
      <c r="B7" s="168" t="s">
        <v>477</v>
      </c>
      <c r="C7" s="168" t="s">
        <v>476</v>
      </c>
      <c r="D7" s="405" t="s">
        <v>475</v>
      </c>
      <c r="E7" s="168" t="s">
        <v>477</v>
      </c>
      <c r="F7" s="168" t="s">
        <v>476</v>
      </c>
      <c r="G7" s="405" t="s">
        <v>475</v>
      </c>
      <c r="H7" s="168" t="s">
        <v>477</v>
      </c>
      <c r="I7" s="168" t="s">
        <v>476</v>
      </c>
      <c r="J7" s="405" t="s">
        <v>475</v>
      </c>
      <c r="K7" s="1081"/>
      <c r="L7" s="24"/>
      <c r="M7" s="24"/>
      <c r="N7" s="24"/>
      <c r="O7" s="24"/>
    </row>
    <row r="8" spans="1:18" ht="35.1" customHeight="1" thickBot="1">
      <c r="A8" s="70" t="s">
        <v>1154</v>
      </c>
      <c r="B8" s="228">
        <v>9243</v>
      </c>
      <c r="C8" s="228">
        <v>3203</v>
      </c>
      <c r="D8" s="233">
        <f>B8+C8</f>
        <v>12446</v>
      </c>
      <c r="E8" s="228">
        <v>33860</v>
      </c>
      <c r="F8" s="228">
        <v>3661</v>
      </c>
      <c r="G8" s="254">
        <f>E8+F8</f>
        <v>37521</v>
      </c>
      <c r="H8" s="254">
        <f>B8+E8</f>
        <v>43103</v>
      </c>
      <c r="I8" s="234">
        <f>C8+F8</f>
        <v>6864</v>
      </c>
      <c r="J8" s="235">
        <f>H8+I8</f>
        <v>49967</v>
      </c>
      <c r="K8" s="392" t="s">
        <v>23</v>
      </c>
      <c r="L8" s="24"/>
      <c r="M8" s="24"/>
      <c r="N8" s="24"/>
      <c r="O8" s="24"/>
    </row>
    <row r="9" spans="1:18" ht="35.1" customHeight="1" thickBot="1">
      <c r="A9" s="71" t="s">
        <v>28</v>
      </c>
      <c r="B9" s="229">
        <v>16816</v>
      </c>
      <c r="C9" s="229">
        <v>21560</v>
      </c>
      <c r="D9" s="236">
        <f t="shared" ref="D9:D16" si="0">B9+C9</f>
        <v>38376</v>
      </c>
      <c r="E9" s="229">
        <v>136188</v>
      </c>
      <c r="F9" s="229">
        <v>50095</v>
      </c>
      <c r="G9" s="253">
        <f t="shared" ref="G9:G16" si="1">E9+F9</f>
        <v>186283</v>
      </c>
      <c r="H9" s="253">
        <f t="shared" ref="H9:H16" si="2">B9+E9</f>
        <v>153004</v>
      </c>
      <c r="I9" s="237">
        <f t="shared" ref="I9:I16" si="3">C9+F9</f>
        <v>71655</v>
      </c>
      <c r="J9" s="237">
        <f t="shared" ref="J9:J16" si="4">H9+I9</f>
        <v>224659</v>
      </c>
      <c r="K9" s="393" t="s">
        <v>27</v>
      </c>
      <c r="L9" s="24"/>
      <c r="M9" s="24"/>
      <c r="N9" s="24"/>
      <c r="O9" s="24"/>
    </row>
    <row r="10" spans="1:18" ht="35.1" customHeight="1" thickBot="1">
      <c r="A10" s="70" t="s">
        <v>30</v>
      </c>
      <c r="B10" s="228">
        <v>14408</v>
      </c>
      <c r="C10" s="228">
        <v>5335</v>
      </c>
      <c r="D10" s="233">
        <f t="shared" si="0"/>
        <v>19743</v>
      </c>
      <c r="E10" s="228">
        <v>134534</v>
      </c>
      <c r="F10" s="228">
        <v>13773</v>
      </c>
      <c r="G10" s="254">
        <f t="shared" si="1"/>
        <v>148307</v>
      </c>
      <c r="H10" s="254">
        <f t="shared" si="2"/>
        <v>148942</v>
      </c>
      <c r="I10" s="234">
        <f t="shared" si="3"/>
        <v>19108</v>
      </c>
      <c r="J10" s="235">
        <f t="shared" si="4"/>
        <v>168050</v>
      </c>
      <c r="K10" s="392" t="s">
        <v>29</v>
      </c>
      <c r="L10" s="24"/>
      <c r="M10" s="24"/>
      <c r="N10" s="24"/>
      <c r="O10" s="24"/>
    </row>
    <row r="11" spans="1:18" ht="35.1" customHeight="1" thickBot="1">
      <c r="A11" s="71" t="s">
        <v>32</v>
      </c>
      <c r="B11" s="229">
        <v>22056</v>
      </c>
      <c r="C11" s="229">
        <v>13773</v>
      </c>
      <c r="D11" s="236">
        <f t="shared" si="0"/>
        <v>35829</v>
      </c>
      <c r="E11" s="229">
        <v>73276</v>
      </c>
      <c r="F11" s="229">
        <v>25973</v>
      </c>
      <c r="G11" s="253">
        <f t="shared" si="1"/>
        <v>99249</v>
      </c>
      <c r="H11" s="253">
        <f t="shared" si="2"/>
        <v>95332</v>
      </c>
      <c r="I11" s="237">
        <f t="shared" si="3"/>
        <v>39746</v>
      </c>
      <c r="J11" s="237">
        <f t="shared" si="4"/>
        <v>135078</v>
      </c>
      <c r="K11" s="393" t="s">
        <v>31</v>
      </c>
      <c r="L11" s="24"/>
      <c r="M11" s="24"/>
      <c r="N11" s="24"/>
      <c r="O11" s="24"/>
    </row>
    <row r="12" spans="1:18" ht="35.1" customHeight="1" thickBot="1">
      <c r="A12" s="70" t="s">
        <v>34</v>
      </c>
      <c r="B12" s="228">
        <v>2505</v>
      </c>
      <c r="C12" s="228">
        <v>924</v>
      </c>
      <c r="D12" s="233">
        <f t="shared" si="0"/>
        <v>3429</v>
      </c>
      <c r="E12" s="228">
        <v>101734</v>
      </c>
      <c r="F12" s="228">
        <v>52237</v>
      </c>
      <c r="G12" s="254">
        <f t="shared" si="1"/>
        <v>153971</v>
      </c>
      <c r="H12" s="254">
        <f t="shared" si="2"/>
        <v>104239</v>
      </c>
      <c r="I12" s="234">
        <f t="shared" si="3"/>
        <v>53161</v>
      </c>
      <c r="J12" s="235">
        <f t="shared" si="4"/>
        <v>157400</v>
      </c>
      <c r="K12" s="392" t="s">
        <v>33</v>
      </c>
      <c r="L12" s="24"/>
      <c r="M12" s="24"/>
      <c r="N12" s="24"/>
      <c r="O12" s="24"/>
    </row>
    <row r="13" spans="1:18" ht="35.1" customHeight="1" thickBot="1">
      <c r="A13" s="71" t="s">
        <v>1155</v>
      </c>
      <c r="B13" s="229">
        <v>0</v>
      </c>
      <c r="C13" s="229">
        <v>0</v>
      </c>
      <c r="D13" s="236">
        <f t="shared" si="0"/>
        <v>0</v>
      </c>
      <c r="E13" s="229">
        <v>22245</v>
      </c>
      <c r="F13" s="229">
        <v>0</v>
      </c>
      <c r="G13" s="253">
        <f t="shared" si="1"/>
        <v>22245</v>
      </c>
      <c r="H13" s="253">
        <f t="shared" si="2"/>
        <v>22245</v>
      </c>
      <c r="I13" s="237">
        <f t="shared" si="3"/>
        <v>0</v>
      </c>
      <c r="J13" s="237">
        <f t="shared" si="4"/>
        <v>22245</v>
      </c>
      <c r="K13" s="393" t="s">
        <v>35</v>
      </c>
      <c r="L13" s="24"/>
      <c r="M13" s="24"/>
      <c r="N13" s="24"/>
      <c r="O13" s="24"/>
    </row>
    <row r="14" spans="1:18" ht="35.1" customHeight="1" thickBot="1">
      <c r="A14" s="70" t="s">
        <v>1157</v>
      </c>
      <c r="B14" s="228">
        <v>2499</v>
      </c>
      <c r="C14" s="228">
        <v>0</v>
      </c>
      <c r="D14" s="233">
        <f t="shared" si="0"/>
        <v>2499</v>
      </c>
      <c r="E14" s="228">
        <v>630565</v>
      </c>
      <c r="F14" s="228">
        <v>238</v>
      </c>
      <c r="G14" s="254">
        <f t="shared" si="1"/>
        <v>630803</v>
      </c>
      <c r="H14" s="254">
        <f t="shared" si="2"/>
        <v>633064</v>
      </c>
      <c r="I14" s="234">
        <f t="shared" si="3"/>
        <v>238</v>
      </c>
      <c r="J14" s="235">
        <f t="shared" si="4"/>
        <v>633302</v>
      </c>
      <c r="K14" s="392" t="s">
        <v>36</v>
      </c>
      <c r="L14" s="24"/>
      <c r="M14" s="24"/>
      <c r="N14" s="24"/>
      <c r="O14" s="24"/>
    </row>
    <row r="15" spans="1:18" ht="35.1" customHeight="1" thickBot="1">
      <c r="A15" s="71" t="s">
        <v>1156</v>
      </c>
      <c r="B15" s="229">
        <v>1618</v>
      </c>
      <c r="C15" s="229">
        <v>0</v>
      </c>
      <c r="D15" s="236">
        <f t="shared" si="0"/>
        <v>1618</v>
      </c>
      <c r="E15" s="229">
        <v>254693</v>
      </c>
      <c r="F15" s="229">
        <v>328</v>
      </c>
      <c r="G15" s="253">
        <f t="shared" si="1"/>
        <v>255021</v>
      </c>
      <c r="H15" s="253">
        <f t="shared" si="2"/>
        <v>256311</v>
      </c>
      <c r="I15" s="237">
        <f t="shared" si="3"/>
        <v>328</v>
      </c>
      <c r="J15" s="237">
        <f t="shared" si="4"/>
        <v>256639</v>
      </c>
      <c r="K15" s="393" t="s">
        <v>37</v>
      </c>
      <c r="L15" s="24"/>
      <c r="M15" s="24"/>
      <c r="N15" s="24"/>
      <c r="O15" s="24"/>
    </row>
    <row r="16" spans="1:18" ht="35.1" customHeight="1">
      <c r="A16" s="75" t="s">
        <v>39</v>
      </c>
      <c r="B16" s="245">
        <v>1169</v>
      </c>
      <c r="C16" s="245">
        <v>396</v>
      </c>
      <c r="D16" s="246">
        <f t="shared" si="0"/>
        <v>1565</v>
      </c>
      <c r="E16" s="245">
        <v>256188</v>
      </c>
      <c r="F16" s="245">
        <v>116491</v>
      </c>
      <c r="G16" s="395">
        <f t="shared" si="1"/>
        <v>372679</v>
      </c>
      <c r="H16" s="395">
        <f t="shared" si="2"/>
        <v>257357</v>
      </c>
      <c r="I16" s="247">
        <f t="shared" si="3"/>
        <v>116887</v>
      </c>
      <c r="J16" s="248">
        <f t="shared" si="4"/>
        <v>374244</v>
      </c>
      <c r="K16" s="396" t="s">
        <v>38</v>
      </c>
      <c r="L16" s="24"/>
      <c r="M16" s="24"/>
      <c r="N16" s="24"/>
      <c r="O16" s="24"/>
    </row>
    <row r="17" spans="1:15" s="6" customFormat="1" ht="30" customHeight="1">
      <c r="A17" s="78" t="s">
        <v>474</v>
      </c>
      <c r="B17" s="232">
        <f>SUM(B8:B16)</f>
        <v>70314</v>
      </c>
      <c r="C17" s="232">
        <f t="shared" ref="C17:J17" si="5">SUM(C8:C16)</f>
        <v>45191</v>
      </c>
      <c r="D17" s="232">
        <f t="shared" si="5"/>
        <v>115505</v>
      </c>
      <c r="E17" s="232">
        <f>SUM(E8:E16)</f>
        <v>1643283</v>
      </c>
      <c r="F17" s="232">
        <f t="shared" si="5"/>
        <v>262796</v>
      </c>
      <c r="G17" s="259">
        <f t="shared" si="5"/>
        <v>1906079</v>
      </c>
      <c r="H17" s="259">
        <f t="shared" si="5"/>
        <v>1713597</v>
      </c>
      <c r="I17" s="249">
        <f t="shared" si="5"/>
        <v>307987</v>
      </c>
      <c r="J17" s="249">
        <f t="shared" si="5"/>
        <v>2021584</v>
      </c>
      <c r="K17" s="397" t="s">
        <v>475</v>
      </c>
      <c r="L17" s="13"/>
      <c r="M17" s="13"/>
      <c r="N17" s="13"/>
      <c r="O17" s="13"/>
    </row>
    <row r="18" spans="1:15">
      <c r="A18" s="25" t="s">
        <v>71</v>
      </c>
      <c r="K18" s="25" t="s">
        <v>331</v>
      </c>
    </row>
    <row r="19" spans="1:15">
      <c r="B19" s="94"/>
      <c r="C19" s="94"/>
      <c r="D19" s="94"/>
      <c r="E19" s="94"/>
      <c r="F19" s="94"/>
      <c r="G19" s="94"/>
      <c r="H19" s="94"/>
      <c r="I19" s="94"/>
      <c r="J19" s="94"/>
    </row>
    <row r="21" spans="1:15">
      <c r="B21" s="25" t="s">
        <v>564</v>
      </c>
      <c r="C21" s="25" t="s">
        <v>877</v>
      </c>
    </row>
    <row r="23" spans="1:15" ht="51">
      <c r="A23" s="24" t="s">
        <v>1291</v>
      </c>
      <c r="B23" s="96">
        <f>H13</f>
        <v>22245</v>
      </c>
      <c r="C23" s="96">
        <f>I13</f>
        <v>0</v>
      </c>
    </row>
    <row r="24" spans="1:15" ht="63.75">
      <c r="A24" s="24" t="s">
        <v>1292</v>
      </c>
      <c r="B24" s="96">
        <f>H8</f>
        <v>43103</v>
      </c>
      <c r="C24" s="96">
        <f>I8</f>
        <v>6864</v>
      </c>
    </row>
    <row r="25" spans="1:15" ht="25.5">
      <c r="A25" s="24" t="s">
        <v>1293</v>
      </c>
      <c r="B25" s="96">
        <f>H11</f>
        <v>95332</v>
      </c>
      <c r="C25" s="96">
        <f>I11</f>
        <v>39746</v>
      </c>
    </row>
    <row r="26" spans="1:15" ht="38.25">
      <c r="A26" s="24" t="s">
        <v>1294</v>
      </c>
      <c r="B26" s="96">
        <f>H10</f>
        <v>148942</v>
      </c>
      <c r="C26" s="96">
        <f>I10</f>
        <v>19108</v>
      </c>
    </row>
    <row r="27" spans="1:15" ht="25.5">
      <c r="A27" s="24" t="s">
        <v>1295</v>
      </c>
      <c r="B27" s="96">
        <f>H9</f>
        <v>153004</v>
      </c>
      <c r="C27" s="96">
        <f>I9</f>
        <v>71655</v>
      </c>
    </row>
    <row r="28" spans="1:15" ht="51">
      <c r="A28" s="24" t="s">
        <v>1296</v>
      </c>
      <c r="B28" s="96">
        <f>H12</f>
        <v>104239</v>
      </c>
      <c r="C28" s="96">
        <f>I12</f>
        <v>53161</v>
      </c>
    </row>
    <row r="29" spans="1:15" ht="25.5">
      <c r="A29" s="24" t="s">
        <v>1298</v>
      </c>
      <c r="B29" s="96">
        <f>H16</f>
        <v>257357</v>
      </c>
      <c r="C29" s="96">
        <f>I16</f>
        <v>116887</v>
      </c>
    </row>
    <row r="30" spans="1:15" ht="38.25">
      <c r="A30" s="24" t="s">
        <v>1297</v>
      </c>
      <c r="B30" s="96">
        <f>H15</f>
        <v>256311</v>
      </c>
      <c r="C30" s="96">
        <f>I15</f>
        <v>328</v>
      </c>
    </row>
    <row r="31" spans="1:15" ht="38.25">
      <c r="A31" s="24" t="s">
        <v>1299</v>
      </c>
      <c r="B31" s="96">
        <f>H14</f>
        <v>633064</v>
      </c>
      <c r="C31" s="96">
        <f>I14</f>
        <v>238</v>
      </c>
    </row>
    <row r="32" spans="1:15">
      <c r="B32" s="96">
        <f>SUM(B23:B31)</f>
        <v>1713597</v>
      </c>
      <c r="C32" s="96">
        <f>SUM(C23:C31)</f>
        <v>307987</v>
      </c>
    </row>
  </sheetData>
  <mergeCells count="8">
    <mergeCell ref="A1:K1"/>
    <mergeCell ref="A3:K3"/>
    <mergeCell ref="E5:G5"/>
    <mergeCell ref="H5:J5"/>
    <mergeCell ref="A2:K2"/>
    <mergeCell ref="A5:A7"/>
    <mergeCell ref="B5:D5"/>
    <mergeCell ref="K5:K7"/>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rightToLeft="1" view="pageBreakPreview" zoomScale="90" zoomScaleNormal="100" zoomScaleSheetLayoutView="90" workbookViewId="0">
      <selection activeCell="L9" sqref="L9"/>
    </sheetView>
  </sheetViews>
  <sheetFormatPr defaultColWidth="11.42578125" defaultRowHeight="12.75"/>
  <cols>
    <col min="1" max="1" width="21.7109375" style="25" customWidth="1"/>
    <col min="2" max="4" width="11" style="25" customWidth="1"/>
    <col min="5" max="5" width="11.5703125" style="25" bestFit="1" customWidth="1"/>
    <col min="6" max="6" width="11" style="25" customWidth="1"/>
    <col min="7" max="8" width="11.5703125" style="25" bestFit="1" customWidth="1"/>
    <col min="9" max="9" width="11" style="25" customWidth="1"/>
    <col min="10" max="10" width="13.28515625" style="25" customWidth="1"/>
    <col min="11" max="11" width="23" style="25" customWidth="1"/>
    <col min="12" max="16384" width="11.42578125" style="25"/>
  </cols>
  <sheetData>
    <row r="1" spans="1:18" s="21" customFormat="1" ht="23.25">
      <c r="A1" s="1053" t="s">
        <v>1067</v>
      </c>
      <c r="B1" s="1053"/>
      <c r="C1" s="1053"/>
      <c r="D1" s="1053"/>
      <c r="E1" s="1053"/>
      <c r="F1" s="1053"/>
      <c r="G1" s="1053"/>
      <c r="H1" s="1053"/>
      <c r="I1" s="1053"/>
      <c r="J1" s="1053"/>
      <c r="K1" s="1053"/>
      <c r="L1" s="20"/>
      <c r="M1" s="20"/>
      <c r="N1" s="20"/>
      <c r="O1" s="20"/>
      <c r="P1" s="20"/>
      <c r="Q1" s="20"/>
      <c r="R1" s="20"/>
    </row>
    <row r="2" spans="1:18" s="23" customFormat="1" ht="33" customHeight="1">
      <c r="A2" s="1054" t="s">
        <v>1101</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15.75">
      <c r="A4" s="583" t="s">
        <v>152</v>
      </c>
      <c r="B4" s="582"/>
      <c r="C4" s="582"/>
      <c r="D4" s="582"/>
      <c r="E4" s="582"/>
      <c r="F4" s="582"/>
      <c r="G4" s="582"/>
      <c r="H4" s="582"/>
      <c r="I4" s="582"/>
      <c r="J4" s="582"/>
      <c r="K4" s="582" t="s">
        <v>153</v>
      </c>
      <c r="L4" s="5"/>
      <c r="M4" s="5"/>
      <c r="N4" s="5"/>
      <c r="O4" s="5"/>
      <c r="P4" s="5"/>
      <c r="Q4" s="5"/>
      <c r="R4" s="5"/>
    </row>
    <row r="5" spans="1:18" s="27" customFormat="1" ht="31.5" customHeight="1">
      <c r="A5" s="1082" t="s">
        <v>143</v>
      </c>
      <c r="B5" s="1078" t="s">
        <v>1269</v>
      </c>
      <c r="C5" s="1078"/>
      <c r="D5" s="1078"/>
      <c r="E5" s="1078" t="s">
        <v>1270</v>
      </c>
      <c r="F5" s="1078"/>
      <c r="G5" s="1078"/>
      <c r="H5" s="1078" t="s">
        <v>1271</v>
      </c>
      <c r="I5" s="1078"/>
      <c r="J5" s="1078"/>
      <c r="K5" s="1079" t="s">
        <v>144</v>
      </c>
      <c r="L5" s="26"/>
      <c r="M5" s="26"/>
      <c r="N5" s="26"/>
      <c r="O5" s="26"/>
    </row>
    <row r="6" spans="1:18" ht="15.75" customHeight="1">
      <c r="A6" s="1083"/>
      <c r="B6" s="420" t="s">
        <v>478</v>
      </c>
      <c r="C6" s="420" t="s">
        <v>479</v>
      </c>
      <c r="D6" s="420" t="s">
        <v>474</v>
      </c>
      <c r="E6" s="420" t="s">
        <v>478</v>
      </c>
      <c r="F6" s="420" t="s">
        <v>479</v>
      </c>
      <c r="G6" s="420" t="s">
        <v>474</v>
      </c>
      <c r="H6" s="420" t="s">
        <v>478</v>
      </c>
      <c r="I6" s="420" t="s">
        <v>479</v>
      </c>
      <c r="J6" s="420" t="s">
        <v>474</v>
      </c>
      <c r="K6" s="1080"/>
      <c r="L6" s="24"/>
      <c r="M6" s="24"/>
      <c r="N6" s="24"/>
      <c r="O6" s="24"/>
    </row>
    <row r="7" spans="1:18" ht="15" customHeight="1">
      <c r="A7" s="1084"/>
      <c r="B7" s="168" t="s">
        <v>477</v>
      </c>
      <c r="C7" s="168" t="s">
        <v>476</v>
      </c>
      <c r="D7" s="409" t="s">
        <v>475</v>
      </c>
      <c r="E7" s="168" t="s">
        <v>477</v>
      </c>
      <c r="F7" s="168" t="s">
        <v>476</v>
      </c>
      <c r="G7" s="409" t="s">
        <v>475</v>
      </c>
      <c r="H7" s="506" t="s">
        <v>477</v>
      </c>
      <c r="I7" s="506" t="s">
        <v>476</v>
      </c>
      <c r="J7" s="409" t="s">
        <v>475</v>
      </c>
      <c r="K7" s="1081"/>
      <c r="L7" s="24"/>
      <c r="M7" s="24"/>
      <c r="N7" s="24"/>
      <c r="O7" s="24"/>
    </row>
    <row r="8" spans="1:18" ht="25.5" customHeight="1" thickBot="1">
      <c r="A8" s="110" t="s">
        <v>498</v>
      </c>
      <c r="B8" s="228">
        <v>749</v>
      </c>
      <c r="C8" s="228">
        <v>48</v>
      </c>
      <c r="D8" s="233">
        <f>SUM(B8:C8)</f>
        <v>797</v>
      </c>
      <c r="E8" s="228">
        <v>3095</v>
      </c>
      <c r="F8" s="228">
        <v>4279</v>
      </c>
      <c r="G8" s="233">
        <f>SUM(E8:F8)</f>
        <v>7374</v>
      </c>
      <c r="H8" s="233">
        <f>SUM(B8+E8)</f>
        <v>3844</v>
      </c>
      <c r="I8" s="233">
        <f>SUM(C8+F8)</f>
        <v>4327</v>
      </c>
      <c r="J8" s="233">
        <f>SUM(D8+G8)</f>
        <v>8171</v>
      </c>
      <c r="K8" s="481" t="s">
        <v>498</v>
      </c>
      <c r="L8" s="818">
        <f>G8+G9</f>
        <v>139560</v>
      </c>
      <c r="M8" s="24"/>
      <c r="N8" s="24"/>
      <c r="O8" s="24"/>
    </row>
    <row r="9" spans="1:18" ht="25.5" customHeight="1" thickTop="1" thickBot="1">
      <c r="A9" s="108" t="s">
        <v>499</v>
      </c>
      <c r="B9" s="229">
        <v>10367</v>
      </c>
      <c r="C9" s="229">
        <v>2863</v>
      </c>
      <c r="D9" s="236">
        <f t="shared" ref="D9:D18" si="0">SUM(B9:C9)</f>
        <v>13230</v>
      </c>
      <c r="E9" s="229">
        <v>99003</v>
      </c>
      <c r="F9" s="229">
        <v>33183</v>
      </c>
      <c r="G9" s="236">
        <f t="shared" ref="G9:G18" si="1">SUM(E9:F9)</f>
        <v>132186</v>
      </c>
      <c r="H9" s="236">
        <f t="shared" ref="H9:H18" si="2">SUM(B9+E9)</f>
        <v>109370</v>
      </c>
      <c r="I9" s="236">
        <f t="shared" ref="I9:I18" si="3">SUM(C9+F9)</f>
        <v>36046</v>
      </c>
      <c r="J9" s="236">
        <f t="shared" ref="J9:J18" si="4">SUM(D9+G9)</f>
        <v>145416</v>
      </c>
      <c r="K9" s="482" t="s">
        <v>499</v>
      </c>
      <c r="L9" s="24">
        <f>L8/G19%</f>
        <v>7.321837132668688</v>
      </c>
      <c r="M9" s="24"/>
      <c r="N9" s="24"/>
      <c r="O9" s="24"/>
    </row>
    <row r="10" spans="1:18" ht="25.5" customHeight="1" thickTop="1" thickBot="1">
      <c r="A10" s="109" t="s">
        <v>500</v>
      </c>
      <c r="B10" s="228">
        <v>12316</v>
      </c>
      <c r="C10" s="228">
        <v>10027</v>
      </c>
      <c r="D10" s="233">
        <f t="shared" si="0"/>
        <v>22343</v>
      </c>
      <c r="E10" s="228">
        <v>238805</v>
      </c>
      <c r="F10" s="228">
        <v>46639</v>
      </c>
      <c r="G10" s="233">
        <f t="shared" si="1"/>
        <v>285444</v>
      </c>
      <c r="H10" s="233">
        <f t="shared" si="2"/>
        <v>251121</v>
      </c>
      <c r="I10" s="233">
        <f t="shared" si="3"/>
        <v>56666</v>
      </c>
      <c r="J10" s="233">
        <f t="shared" si="4"/>
        <v>307787</v>
      </c>
      <c r="K10" s="481" t="s">
        <v>500</v>
      </c>
      <c r="L10" s="24"/>
      <c r="M10" s="24"/>
      <c r="N10" s="24"/>
      <c r="O10" s="24"/>
    </row>
    <row r="11" spans="1:18" ht="25.5" customHeight="1" thickTop="1" thickBot="1">
      <c r="A11" s="108" t="s">
        <v>501</v>
      </c>
      <c r="B11" s="229">
        <v>11282</v>
      </c>
      <c r="C11" s="229">
        <v>7277</v>
      </c>
      <c r="D11" s="236">
        <f t="shared" si="0"/>
        <v>18559</v>
      </c>
      <c r="E11" s="229">
        <v>372404</v>
      </c>
      <c r="F11" s="229">
        <v>62662</v>
      </c>
      <c r="G11" s="236">
        <f t="shared" si="1"/>
        <v>435066</v>
      </c>
      <c r="H11" s="236">
        <f t="shared" si="2"/>
        <v>383686</v>
      </c>
      <c r="I11" s="236">
        <f t="shared" si="3"/>
        <v>69939</v>
      </c>
      <c r="J11" s="236">
        <f t="shared" si="4"/>
        <v>453625</v>
      </c>
      <c r="K11" s="482" t="s">
        <v>501</v>
      </c>
      <c r="L11" s="24"/>
      <c r="M11" s="24"/>
      <c r="N11" s="24"/>
      <c r="O11" s="24"/>
    </row>
    <row r="12" spans="1:18" ht="25.5" customHeight="1" thickTop="1" thickBot="1">
      <c r="A12" s="109" t="s">
        <v>502</v>
      </c>
      <c r="B12" s="228">
        <v>8250</v>
      </c>
      <c r="C12" s="228">
        <v>7800</v>
      </c>
      <c r="D12" s="233">
        <f t="shared" si="0"/>
        <v>16050</v>
      </c>
      <c r="E12" s="228">
        <v>297207</v>
      </c>
      <c r="F12" s="228">
        <v>41243</v>
      </c>
      <c r="G12" s="233">
        <f t="shared" si="1"/>
        <v>338450</v>
      </c>
      <c r="H12" s="233">
        <f t="shared" si="2"/>
        <v>305457</v>
      </c>
      <c r="I12" s="233">
        <f t="shared" si="3"/>
        <v>49043</v>
      </c>
      <c r="J12" s="233">
        <f t="shared" si="4"/>
        <v>354500</v>
      </c>
      <c r="K12" s="481" t="s">
        <v>502</v>
      </c>
      <c r="L12" s="24"/>
      <c r="M12" s="24"/>
      <c r="N12" s="24"/>
      <c r="O12" s="24"/>
    </row>
    <row r="13" spans="1:18" ht="25.5" customHeight="1" thickTop="1" thickBot="1">
      <c r="A13" s="108" t="s">
        <v>503</v>
      </c>
      <c r="B13" s="229">
        <v>6752</v>
      </c>
      <c r="C13" s="229">
        <v>6161</v>
      </c>
      <c r="D13" s="236">
        <f t="shared" si="0"/>
        <v>12913</v>
      </c>
      <c r="E13" s="229">
        <v>281383</v>
      </c>
      <c r="F13" s="229">
        <v>35130</v>
      </c>
      <c r="G13" s="236">
        <f t="shared" si="1"/>
        <v>316513</v>
      </c>
      <c r="H13" s="236">
        <f t="shared" si="2"/>
        <v>288135</v>
      </c>
      <c r="I13" s="236">
        <f t="shared" si="3"/>
        <v>41291</v>
      </c>
      <c r="J13" s="236">
        <f t="shared" si="4"/>
        <v>329426</v>
      </c>
      <c r="K13" s="482" t="s">
        <v>503</v>
      </c>
      <c r="L13" s="24"/>
      <c r="M13" s="24"/>
      <c r="N13" s="24"/>
      <c r="O13" s="24"/>
    </row>
    <row r="14" spans="1:18" ht="25.5" customHeight="1" thickTop="1" thickBot="1">
      <c r="A14" s="109" t="s">
        <v>504</v>
      </c>
      <c r="B14" s="228">
        <v>6396</v>
      </c>
      <c r="C14" s="228">
        <v>5462</v>
      </c>
      <c r="D14" s="233">
        <f t="shared" si="0"/>
        <v>11858</v>
      </c>
      <c r="E14" s="228">
        <v>146280</v>
      </c>
      <c r="F14" s="228">
        <v>20746</v>
      </c>
      <c r="G14" s="233">
        <f t="shared" si="1"/>
        <v>167026</v>
      </c>
      <c r="H14" s="233">
        <f t="shared" si="2"/>
        <v>152676</v>
      </c>
      <c r="I14" s="233">
        <f t="shared" si="3"/>
        <v>26208</v>
      </c>
      <c r="J14" s="233">
        <f t="shared" si="4"/>
        <v>178884</v>
      </c>
      <c r="K14" s="481" t="s">
        <v>504</v>
      </c>
      <c r="L14" s="24"/>
      <c r="M14" s="24"/>
      <c r="N14" s="24"/>
      <c r="O14" s="24"/>
    </row>
    <row r="15" spans="1:18" ht="25.5" customHeight="1" thickTop="1" thickBot="1">
      <c r="A15" s="108" t="s">
        <v>505</v>
      </c>
      <c r="B15" s="229">
        <v>7076</v>
      </c>
      <c r="C15" s="229">
        <v>2778</v>
      </c>
      <c r="D15" s="236">
        <f t="shared" si="0"/>
        <v>9854</v>
      </c>
      <c r="E15" s="229">
        <v>122549</v>
      </c>
      <c r="F15" s="229">
        <v>10861</v>
      </c>
      <c r="G15" s="236">
        <f t="shared" si="1"/>
        <v>133410</v>
      </c>
      <c r="H15" s="236">
        <f t="shared" si="2"/>
        <v>129625</v>
      </c>
      <c r="I15" s="236">
        <f t="shared" si="3"/>
        <v>13639</v>
      </c>
      <c r="J15" s="236">
        <f t="shared" si="4"/>
        <v>143264</v>
      </c>
      <c r="K15" s="482" t="s">
        <v>505</v>
      </c>
      <c r="L15" s="24"/>
      <c r="M15" s="24"/>
      <c r="N15" s="24"/>
      <c r="O15" s="24"/>
    </row>
    <row r="16" spans="1:18" ht="25.5" customHeight="1" thickTop="1" thickBot="1">
      <c r="A16" s="109" t="s">
        <v>506</v>
      </c>
      <c r="B16" s="228">
        <v>5161</v>
      </c>
      <c r="C16" s="228">
        <v>2233</v>
      </c>
      <c r="D16" s="233">
        <f t="shared" si="0"/>
        <v>7394</v>
      </c>
      <c r="E16" s="228">
        <v>52261</v>
      </c>
      <c r="F16" s="228">
        <v>5629</v>
      </c>
      <c r="G16" s="233">
        <f t="shared" si="1"/>
        <v>57890</v>
      </c>
      <c r="H16" s="233">
        <f t="shared" si="2"/>
        <v>57422</v>
      </c>
      <c r="I16" s="233">
        <f t="shared" si="3"/>
        <v>7862</v>
      </c>
      <c r="J16" s="233">
        <f t="shared" si="4"/>
        <v>65284</v>
      </c>
      <c r="K16" s="481" t="s">
        <v>506</v>
      </c>
      <c r="L16" s="24"/>
      <c r="M16" s="24"/>
      <c r="N16" s="24"/>
      <c r="O16" s="24"/>
    </row>
    <row r="17" spans="1:15" ht="25.5" customHeight="1" thickTop="1" thickBot="1">
      <c r="A17" s="108" t="s">
        <v>507</v>
      </c>
      <c r="B17" s="229">
        <v>1324</v>
      </c>
      <c r="C17" s="229">
        <v>444</v>
      </c>
      <c r="D17" s="236">
        <f t="shared" si="0"/>
        <v>1768</v>
      </c>
      <c r="E17" s="229">
        <v>24005</v>
      </c>
      <c r="F17" s="229">
        <v>1758</v>
      </c>
      <c r="G17" s="236">
        <f t="shared" si="1"/>
        <v>25763</v>
      </c>
      <c r="H17" s="236">
        <f t="shared" si="2"/>
        <v>25329</v>
      </c>
      <c r="I17" s="236">
        <f t="shared" si="3"/>
        <v>2202</v>
      </c>
      <c r="J17" s="236">
        <f t="shared" si="4"/>
        <v>27531</v>
      </c>
      <c r="K17" s="482" t="s">
        <v>507</v>
      </c>
      <c r="L17" s="24"/>
      <c r="M17" s="24"/>
      <c r="N17" s="24"/>
      <c r="O17" s="24"/>
    </row>
    <row r="18" spans="1:15" ht="25.5" customHeight="1" thickTop="1">
      <c r="A18" s="111" t="s">
        <v>497</v>
      </c>
      <c r="B18" s="245">
        <v>641</v>
      </c>
      <c r="C18" s="245">
        <v>98</v>
      </c>
      <c r="D18" s="246">
        <f t="shared" si="0"/>
        <v>739</v>
      </c>
      <c r="E18" s="245">
        <v>6291</v>
      </c>
      <c r="F18" s="245">
        <v>666</v>
      </c>
      <c r="G18" s="246">
        <f t="shared" si="1"/>
        <v>6957</v>
      </c>
      <c r="H18" s="246">
        <f t="shared" si="2"/>
        <v>6932</v>
      </c>
      <c r="I18" s="246">
        <f t="shared" si="3"/>
        <v>764</v>
      </c>
      <c r="J18" s="246">
        <f t="shared" si="4"/>
        <v>7696</v>
      </c>
      <c r="K18" s="483" t="s">
        <v>497</v>
      </c>
      <c r="L18" s="24"/>
      <c r="M18" s="24"/>
      <c r="N18" s="24"/>
      <c r="O18" s="24"/>
    </row>
    <row r="19" spans="1:15" ht="25.5" customHeight="1">
      <c r="A19" s="484" t="s">
        <v>474</v>
      </c>
      <c r="B19" s="232">
        <f t="shared" ref="B19:H19" si="5">SUM(B8:B18)</f>
        <v>70314</v>
      </c>
      <c r="C19" s="232">
        <f t="shared" si="5"/>
        <v>45191</v>
      </c>
      <c r="D19" s="232">
        <f>SUM(D8:D18)</f>
        <v>115505</v>
      </c>
      <c r="E19" s="232">
        <f t="shared" si="5"/>
        <v>1643283</v>
      </c>
      <c r="F19" s="232">
        <f t="shared" si="5"/>
        <v>262796</v>
      </c>
      <c r="G19" s="259">
        <f t="shared" si="5"/>
        <v>1906079</v>
      </c>
      <c r="H19" s="259">
        <f t="shared" si="5"/>
        <v>1713597</v>
      </c>
      <c r="I19" s="249">
        <f>SUM(I8:I18)</f>
        <v>307987</v>
      </c>
      <c r="J19" s="249">
        <f>SUM(J8:J18)</f>
        <v>2021584</v>
      </c>
      <c r="K19" s="485" t="s">
        <v>475</v>
      </c>
      <c r="L19" s="24"/>
      <c r="M19" s="24"/>
      <c r="N19" s="24"/>
      <c r="O19" s="24"/>
    </row>
    <row r="20" spans="1:15">
      <c r="A20" s="25" t="s">
        <v>71</v>
      </c>
      <c r="K20" s="25" t="s">
        <v>331</v>
      </c>
    </row>
    <row r="23" spans="1:15">
      <c r="B23" s="25" t="s">
        <v>564</v>
      </c>
      <c r="C23" s="25" t="s">
        <v>877</v>
      </c>
    </row>
    <row r="24" spans="1:15">
      <c r="A24" s="25" t="s">
        <v>498</v>
      </c>
      <c r="B24" s="96">
        <f>H8</f>
        <v>3844</v>
      </c>
      <c r="C24" s="99">
        <f>I8</f>
        <v>4327</v>
      </c>
    </row>
    <row r="25" spans="1:15">
      <c r="A25" s="25" t="s">
        <v>499</v>
      </c>
      <c r="B25" s="96">
        <f t="shared" ref="B25:B33" si="6">H9</f>
        <v>109370</v>
      </c>
      <c r="C25" s="99">
        <f t="shared" ref="C25:C34" si="7">I9</f>
        <v>36046</v>
      </c>
    </row>
    <row r="26" spans="1:15">
      <c r="A26" s="25" t="s">
        <v>500</v>
      </c>
      <c r="B26" s="96">
        <f t="shared" si="6"/>
        <v>251121</v>
      </c>
      <c r="C26" s="99">
        <f t="shared" si="7"/>
        <v>56666</v>
      </c>
    </row>
    <row r="27" spans="1:15">
      <c r="A27" s="25" t="s">
        <v>501</v>
      </c>
      <c r="B27" s="96">
        <f t="shared" si="6"/>
        <v>383686</v>
      </c>
      <c r="C27" s="99">
        <f t="shared" si="7"/>
        <v>69939</v>
      </c>
    </row>
    <row r="28" spans="1:15">
      <c r="A28" s="25" t="s">
        <v>502</v>
      </c>
      <c r="B28" s="96">
        <f t="shared" si="6"/>
        <v>305457</v>
      </c>
      <c r="C28" s="99">
        <f t="shared" si="7"/>
        <v>49043</v>
      </c>
    </row>
    <row r="29" spans="1:15">
      <c r="A29" s="25" t="s">
        <v>503</v>
      </c>
      <c r="B29" s="96">
        <f t="shared" si="6"/>
        <v>288135</v>
      </c>
      <c r="C29" s="99">
        <f t="shared" si="7"/>
        <v>41291</v>
      </c>
    </row>
    <row r="30" spans="1:15">
      <c r="A30" s="25" t="s">
        <v>504</v>
      </c>
      <c r="B30" s="96">
        <f t="shared" si="6"/>
        <v>152676</v>
      </c>
      <c r="C30" s="99">
        <f t="shared" si="7"/>
        <v>26208</v>
      </c>
    </row>
    <row r="31" spans="1:15">
      <c r="A31" s="25" t="s">
        <v>505</v>
      </c>
      <c r="B31" s="96">
        <f t="shared" si="6"/>
        <v>129625</v>
      </c>
      <c r="C31" s="99">
        <f t="shared" si="7"/>
        <v>13639</v>
      </c>
    </row>
    <row r="32" spans="1:15">
      <c r="A32" s="25" t="s">
        <v>506</v>
      </c>
      <c r="B32" s="96">
        <f t="shared" si="6"/>
        <v>57422</v>
      </c>
      <c r="C32" s="99">
        <f t="shared" si="7"/>
        <v>7862</v>
      </c>
    </row>
    <row r="33" spans="1:3">
      <c r="A33" s="25" t="s">
        <v>507</v>
      </c>
      <c r="B33" s="96">
        <f t="shared" si="6"/>
        <v>25329</v>
      </c>
      <c r="C33" s="99">
        <f t="shared" si="7"/>
        <v>2202</v>
      </c>
    </row>
    <row r="34" spans="1:3">
      <c r="A34" s="25" t="s">
        <v>497</v>
      </c>
      <c r="B34" s="96">
        <f>H18</f>
        <v>6932</v>
      </c>
      <c r="C34" s="99">
        <f t="shared" si="7"/>
        <v>764</v>
      </c>
    </row>
    <row r="35" spans="1:3">
      <c r="B35" s="32"/>
      <c r="C35" s="32"/>
    </row>
    <row r="36" spans="1:3">
      <c r="B36" s="32">
        <f>SUM(B24:B35)</f>
        <v>1713597</v>
      </c>
      <c r="C36" s="32">
        <f>SUM(C24:C35)</f>
        <v>307987</v>
      </c>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rightToLeft="1" view="pageBreakPreview" zoomScale="90" zoomScaleNormal="100" zoomScaleSheetLayoutView="90" workbookViewId="0">
      <selection activeCell="L3" sqref="L3"/>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9.7109375" style="25" customWidth="1"/>
    <col min="10" max="10" width="11.42578125" style="25" bestFit="1" customWidth="1"/>
    <col min="11" max="11" width="25.7109375" style="25" customWidth="1"/>
    <col min="12" max="16384" width="11.42578125" style="25"/>
  </cols>
  <sheetData>
    <row r="1" spans="1:18" s="21" customFormat="1" ht="23.25">
      <c r="A1" s="1053" t="s">
        <v>1066</v>
      </c>
      <c r="B1" s="1053"/>
      <c r="C1" s="1053"/>
      <c r="D1" s="1053"/>
      <c r="E1" s="1053"/>
      <c r="F1" s="1053"/>
      <c r="G1" s="1053"/>
      <c r="H1" s="1053"/>
      <c r="I1" s="1053"/>
      <c r="J1" s="1053"/>
      <c r="K1" s="1053"/>
      <c r="L1" s="20"/>
      <c r="M1" s="20"/>
      <c r="N1" s="20"/>
      <c r="O1" s="20"/>
      <c r="P1" s="20"/>
      <c r="Q1" s="20"/>
      <c r="R1" s="20"/>
    </row>
    <row r="2" spans="1:18" s="23" customFormat="1" ht="36.75" customHeight="1">
      <c r="A2" s="1054" t="s">
        <v>1102</v>
      </c>
      <c r="B2" s="1054"/>
      <c r="C2" s="1054"/>
      <c r="D2" s="1054"/>
      <c r="E2" s="1054"/>
      <c r="F2" s="1054"/>
      <c r="G2" s="1054"/>
      <c r="H2" s="1054"/>
      <c r="I2" s="1054"/>
      <c r="J2" s="1054"/>
      <c r="K2" s="1054"/>
      <c r="L2" s="22"/>
      <c r="M2" s="22"/>
      <c r="N2" s="22"/>
      <c r="O2" s="22"/>
      <c r="P2" s="22"/>
      <c r="Q2" s="22"/>
      <c r="R2" s="22"/>
    </row>
    <row r="3" spans="1:18" s="23" customFormat="1" ht="21.75" customHeight="1">
      <c r="A3" s="1054">
        <v>2021</v>
      </c>
      <c r="B3" s="1054"/>
      <c r="C3" s="1054"/>
      <c r="D3" s="1054"/>
      <c r="E3" s="1054"/>
      <c r="F3" s="1054"/>
      <c r="G3" s="1054"/>
      <c r="H3" s="1054"/>
      <c r="I3" s="1054"/>
      <c r="J3" s="1054"/>
      <c r="K3" s="1054"/>
      <c r="L3" s="22"/>
      <c r="M3" s="22"/>
      <c r="N3" s="22"/>
      <c r="O3" s="22"/>
      <c r="P3" s="22"/>
      <c r="Q3" s="22"/>
      <c r="R3" s="22"/>
    </row>
    <row r="4" spans="1:18" s="14" customFormat="1" ht="15.75">
      <c r="A4" s="583" t="s">
        <v>154</v>
      </c>
      <c r="B4" s="582"/>
      <c r="C4" s="582"/>
      <c r="D4" s="582"/>
      <c r="E4" s="582"/>
      <c r="F4" s="582"/>
      <c r="G4" s="582"/>
      <c r="H4" s="582"/>
      <c r="I4" s="582"/>
      <c r="J4" s="582"/>
      <c r="K4" s="582" t="s">
        <v>155</v>
      </c>
      <c r="L4" s="5"/>
      <c r="M4" s="5"/>
      <c r="N4" s="5"/>
      <c r="O4" s="5"/>
      <c r="P4" s="5"/>
      <c r="Q4" s="5"/>
      <c r="R4" s="5"/>
    </row>
    <row r="5" spans="1:18" s="27" customFormat="1" ht="31.5" customHeight="1">
      <c r="A5" s="1082" t="s">
        <v>45</v>
      </c>
      <c r="B5" s="1078" t="s">
        <v>1269</v>
      </c>
      <c r="C5" s="1078"/>
      <c r="D5" s="1078"/>
      <c r="E5" s="1078" t="s">
        <v>1270</v>
      </c>
      <c r="F5" s="1078"/>
      <c r="G5" s="1078"/>
      <c r="H5" s="1078" t="s">
        <v>1271</v>
      </c>
      <c r="I5" s="1078"/>
      <c r="J5" s="1078"/>
      <c r="K5" s="1079" t="s">
        <v>46</v>
      </c>
      <c r="L5" s="26"/>
      <c r="M5" s="26"/>
      <c r="N5" s="26"/>
      <c r="O5" s="26"/>
    </row>
    <row r="6" spans="1:18" ht="15.75" customHeight="1">
      <c r="A6" s="1083"/>
      <c r="B6" s="420" t="s">
        <v>478</v>
      </c>
      <c r="C6" s="420" t="s">
        <v>479</v>
      </c>
      <c r="D6" s="420" t="s">
        <v>474</v>
      </c>
      <c r="E6" s="420" t="s">
        <v>478</v>
      </c>
      <c r="F6" s="420" t="s">
        <v>479</v>
      </c>
      <c r="G6" s="420" t="s">
        <v>474</v>
      </c>
      <c r="H6" s="420" t="s">
        <v>478</v>
      </c>
      <c r="I6" s="420" t="s">
        <v>479</v>
      </c>
      <c r="J6" s="420" t="s">
        <v>474</v>
      </c>
      <c r="K6" s="1080"/>
      <c r="L6" s="24"/>
      <c r="M6" s="24"/>
      <c r="N6" s="24"/>
      <c r="O6" s="24"/>
    </row>
    <row r="7" spans="1:18" ht="15" customHeight="1">
      <c r="A7" s="1084"/>
      <c r="B7" s="168" t="s">
        <v>477</v>
      </c>
      <c r="C7" s="168" t="s">
        <v>476</v>
      </c>
      <c r="D7" s="405" t="s">
        <v>475</v>
      </c>
      <c r="E7" s="168" t="s">
        <v>477</v>
      </c>
      <c r="F7" s="168" t="s">
        <v>476</v>
      </c>
      <c r="G7" s="405" t="s">
        <v>475</v>
      </c>
      <c r="H7" s="506" t="s">
        <v>477</v>
      </c>
      <c r="I7" s="506" t="s">
        <v>476</v>
      </c>
      <c r="J7" s="405" t="s">
        <v>475</v>
      </c>
      <c r="K7" s="1081"/>
      <c r="L7" s="24"/>
      <c r="M7" s="24"/>
      <c r="N7" s="24"/>
      <c r="O7" s="24"/>
    </row>
    <row r="8" spans="1:18" ht="25.5" customHeight="1" thickBot="1">
      <c r="A8" s="424" t="s">
        <v>0</v>
      </c>
      <c r="B8" s="250">
        <v>0</v>
      </c>
      <c r="C8" s="250">
        <v>0</v>
      </c>
      <c r="D8" s="251">
        <f>B8+C8</f>
        <v>0</v>
      </c>
      <c r="E8" s="250">
        <v>14697</v>
      </c>
      <c r="F8" s="250">
        <v>98</v>
      </c>
      <c r="G8" s="251">
        <f>E8+F8</f>
        <v>14795</v>
      </c>
      <c r="H8" s="251">
        <f>B8+E8</f>
        <v>14697</v>
      </c>
      <c r="I8" s="251">
        <f>C8+F8</f>
        <v>98</v>
      </c>
      <c r="J8" s="251">
        <f>H8+I8</f>
        <v>14795</v>
      </c>
      <c r="K8" s="425" t="s">
        <v>508</v>
      </c>
      <c r="L8" s="24"/>
      <c r="M8" s="24"/>
      <c r="N8" s="24"/>
      <c r="O8" s="24"/>
    </row>
    <row r="9" spans="1:18" ht="25.5" customHeight="1" thickTop="1" thickBot="1">
      <c r="A9" s="426" t="s">
        <v>2</v>
      </c>
      <c r="B9" s="229">
        <v>280</v>
      </c>
      <c r="C9" s="229">
        <v>280</v>
      </c>
      <c r="D9" s="236">
        <f t="shared" ref="D9:D19" si="0">B9+C9</f>
        <v>560</v>
      </c>
      <c r="E9" s="229">
        <v>162961</v>
      </c>
      <c r="F9" s="229">
        <v>14300</v>
      </c>
      <c r="G9" s="236">
        <f t="shared" ref="G9:G19" si="1">E9+F9</f>
        <v>177261</v>
      </c>
      <c r="H9" s="236">
        <f t="shared" ref="H9:H19" si="2">B9+E9</f>
        <v>163241</v>
      </c>
      <c r="I9" s="236">
        <f t="shared" ref="I9:I19" si="3">C9+F9</f>
        <v>14580</v>
      </c>
      <c r="J9" s="236">
        <f t="shared" ref="J9:J19" si="4">H9+I9</f>
        <v>177821</v>
      </c>
      <c r="K9" s="427" t="s">
        <v>1</v>
      </c>
      <c r="L9" s="24"/>
      <c r="M9" s="24"/>
      <c r="N9" s="24"/>
      <c r="O9" s="24"/>
    </row>
    <row r="10" spans="1:18" ht="25.5" customHeight="1" thickTop="1" thickBot="1">
      <c r="A10" s="424" t="s">
        <v>692</v>
      </c>
      <c r="B10" s="250">
        <v>0</v>
      </c>
      <c r="C10" s="250">
        <v>0</v>
      </c>
      <c r="D10" s="251">
        <f t="shared" si="0"/>
        <v>0</v>
      </c>
      <c r="E10" s="250">
        <v>445</v>
      </c>
      <c r="F10" s="250">
        <v>51</v>
      </c>
      <c r="G10" s="251">
        <f t="shared" si="1"/>
        <v>496</v>
      </c>
      <c r="H10" s="251">
        <f t="shared" si="2"/>
        <v>445</v>
      </c>
      <c r="I10" s="251">
        <f t="shared" si="3"/>
        <v>51</v>
      </c>
      <c r="J10" s="251">
        <f t="shared" si="4"/>
        <v>496</v>
      </c>
      <c r="K10" s="425" t="s">
        <v>695</v>
      </c>
      <c r="L10" s="24"/>
      <c r="M10" s="24"/>
      <c r="N10" s="24"/>
      <c r="O10" s="24"/>
    </row>
    <row r="11" spans="1:18" ht="25.5" customHeight="1" thickTop="1" thickBot="1">
      <c r="A11" s="426" t="s">
        <v>4</v>
      </c>
      <c r="B11" s="229">
        <v>3224</v>
      </c>
      <c r="C11" s="229">
        <v>482</v>
      </c>
      <c r="D11" s="236">
        <f t="shared" si="0"/>
        <v>3706</v>
      </c>
      <c r="E11" s="229">
        <v>345770</v>
      </c>
      <c r="F11" s="229">
        <v>25410</v>
      </c>
      <c r="G11" s="236">
        <f t="shared" si="1"/>
        <v>371180</v>
      </c>
      <c r="H11" s="236">
        <f t="shared" si="2"/>
        <v>348994</v>
      </c>
      <c r="I11" s="236">
        <f t="shared" si="3"/>
        <v>25892</v>
      </c>
      <c r="J11" s="236">
        <f t="shared" si="4"/>
        <v>374886</v>
      </c>
      <c r="K11" s="427" t="s">
        <v>3</v>
      </c>
      <c r="L11" s="24"/>
      <c r="M11" s="24"/>
      <c r="N11" s="24"/>
      <c r="O11" s="24"/>
    </row>
    <row r="12" spans="1:18" ht="25.5" customHeight="1" thickTop="1" thickBot="1">
      <c r="A12" s="424" t="s">
        <v>10</v>
      </c>
      <c r="B12" s="250">
        <v>6121</v>
      </c>
      <c r="C12" s="250">
        <v>1292</v>
      </c>
      <c r="D12" s="251">
        <f t="shared" si="0"/>
        <v>7413</v>
      </c>
      <c r="E12" s="250">
        <v>439029</v>
      </c>
      <c r="F12" s="250">
        <v>44230</v>
      </c>
      <c r="G12" s="251">
        <f t="shared" si="1"/>
        <v>483259</v>
      </c>
      <c r="H12" s="251">
        <f t="shared" si="2"/>
        <v>445150</v>
      </c>
      <c r="I12" s="251">
        <f t="shared" si="3"/>
        <v>45522</v>
      </c>
      <c r="J12" s="251">
        <f t="shared" si="4"/>
        <v>490672</v>
      </c>
      <c r="K12" s="425" t="s">
        <v>9</v>
      </c>
      <c r="L12" s="24"/>
      <c r="M12" s="24"/>
      <c r="N12" s="24"/>
      <c r="O12" s="24"/>
    </row>
    <row r="13" spans="1:18" ht="25.5" customHeight="1" thickTop="1" thickBot="1">
      <c r="A13" s="426" t="s">
        <v>1228</v>
      </c>
      <c r="B13" s="229">
        <v>0</v>
      </c>
      <c r="C13" s="229">
        <v>0</v>
      </c>
      <c r="D13" s="236">
        <f>B13+C13</f>
        <v>0</v>
      </c>
      <c r="E13" s="229">
        <v>6233</v>
      </c>
      <c r="F13" s="229">
        <v>0</v>
      </c>
      <c r="G13" s="236">
        <f>E13+F13</f>
        <v>6233</v>
      </c>
      <c r="H13" s="236">
        <f>B13+E13</f>
        <v>6233</v>
      </c>
      <c r="I13" s="236">
        <f>C13+F13</f>
        <v>0</v>
      </c>
      <c r="J13" s="236">
        <f>H13+I13</f>
        <v>6233</v>
      </c>
      <c r="K13" s="427" t="s">
        <v>1229</v>
      </c>
      <c r="L13" s="24"/>
      <c r="M13" s="24"/>
      <c r="N13" s="24"/>
      <c r="O13" s="24"/>
    </row>
    <row r="14" spans="1:18" ht="25.5" customHeight="1" thickTop="1" thickBot="1">
      <c r="A14" s="424" t="s">
        <v>12</v>
      </c>
      <c r="B14" s="250">
        <v>26967</v>
      </c>
      <c r="C14" s="250">
        <v>15058</v>
      </c>
      <c r="D14" s="251">
        <f t="shared" si="0"/>
        <v>42025</v>
      </c>
      <c r="E14" s="250">
        <v>240427</v>
      </c>
      <c r="F14" s="250">
        <v>58990</v>
      </c>
      <c r="G14" s="251">
        <f t="shared" si="1"/>
        <v>299417</v>
      </c>
      <c r="H14" s="251">
        <f t="shared" si="2"/>
        <v>267394</v>
      </c>
      <c r="I14" s="251">
        <f t="shared" si="3"/>
        <v>74048</v>
      </c>
      <c r="J14" s="251">
        <f t="shared" si="4"/>
        <v>341442</v>
      </c>
      <c r="K14" s="425" t="s">
        <v>11</v>
      </c>
      <c r="L14" s="24"/>
      <c r="M14" s="24"/>
      <c r="N14" s="24"/>
      <c r="O14" s="24"/>
    </row>
    <row r="15" spans="1:18" ht="25.5" customHeight="1" thickTop="1" thickBot="1">
      <c r="A15" s="426" t="s">
        <v>14</v>
      </c>
      <c r="B15" s="229">
        <v>277</v>
      </c>
      <c r="C15" s="229">
        <v>114</v>
      </c>
      <c r="D15" s="236">
        <f t="shared" si="0"/>
        <v>391</v>
      </c>
      <c r="E15" s="229">
        <v>44428</v>
      </c>
      <c r="F15" s="229">
        <v>11912</v>
      </c>
      <c r="G15" s="236">
        <f t="shared" si="1"/>
        <v>56340</v>
      </c>
      <c r="H15" s="236">
        <f t="shared" si="2"/>
        <v>44705</v>
      </c>
      <c r="I15" s="236">
        <f t="shared" si="3"/>
        <v>12026</v>
      </c>
      <c r="J15" s="236">
        <f t="shared" si="4"/>
        <v>56731</v>
      </c>
      <c r="K15" s="427" t="s">
        <v>13</v>
      </c>
      <c r="L15" s="24"/>
      <c r="M15" s="24"/>
      <c r="N15" s="24"/>
      <c r="O15" s="24"/>
    </row>
    <row r="16" spans="1:18" ht="25.5" customHeight="1" thickTop="1" thickBot="1">
      <c r="A16" s="424" t="s">
        <v>693</v>
      </c>
      <c r="B16" s="250">
        <v>28847</v>
      </c>
      <c r="C16" s="250">
        <v>25925</v>
      </c>
      <c r="D16" s="251">
        <f t="shared" si="0"/>
        <v>54772</v>
      </c>
      <c r="E16" s="250">
        <v>367386</v>
      </c>
      <c r="F16" s="250">
        <v>100583</v>
      </c>
      <c r="G16" s="251">
        <f t="shared" si="1"/>
        <v>467969</v>
      </c>
      <c r="H16" s="251">
        <f t="shared" si="2"/>
        <v>396233</v>
      </c>
      <c r="I16" s="251">
        <f t="shared" si="3"/>
        <v>126508</v>
      </c>
      <c r="J16" s="251">
        <f t="shared" si="4"/>
        <v>522741</v>
      </c>
      <c r="K16" s="425" t="s">
        <v>696</v>
      </c>
      <c r="L16" s="24"/>
      <c r="M16" s="24"/>
      <c r="N16" s="24"/>
      <c r="O16" s="24"/>
    </row>
    <row r="17" spans="1:15" ht="25.5" customHeight="1" thickTop="1" thickBot="1">
      <c r="A17" s="426" t="s">
        <v>43</v>
      </c>
      <c r="B17" s="229">
        <v>1601</v>
      </c>
      <c r="C17" s="229">
        <v>487</v>
      </c>
      <c r="D17" s="236">
        <f t="shared" si="0"/>
        <v>2088</v>
      </c>
      <c r="E17" s="229">
        <v>3377</v>
      </c>
      <c r="F17" s="229">
        <v>1045</v>
      </c>
      <c r="G17" s="236">
        <f t="shared" si="1"/>
        <v>4422</v>
      </c>
      <c r="H17" s="236">
        <f t="shared" si="2"/>
        <v>4978</v>
      </c>
      <c r="I17" s="236">
        <f t="shared" si="3"/>
        <v>1532</v>
      </c>
      <c r="J17" s="236">
        <f t="shared" si="4"/>
        <v>6510</v>
      </c>
      <c r="K17" s="427" t="s">
        <v>42</v>
      </c>
      <c r="L17" s="24"/>
      <c r="M17" s="24"/>
      <c r="N17" s="24"/>
      <c r="O17" s="24"/>
    </row>
    <row r="18" spans="1:15" ht="25.5" customHeight="1" thickTop="1" thickBot="1">
      <c r="A18" s="424" t="s">
        <v>44</v>
      </c>
      <c r="B18" s="250">
        <v>1757</v>
      </c>
      <c r="C18" s="250">
        <v>946</v>
      </c>
      <c r="D18" s="251">
        <f t="shared" si="0"/>
        <v>2703</v>
      </c>
      <c r="E18" s="250">
        <v>10762</v>
      </c>
      <c r="F18" s="250">
        <v>5222</v>
      </c>
      <c r="G18" s="251">
        <f t="shared" si="1"/>
        <v>15984</v>
      </c>
      <c r="H18" s="251">
        <f t="shared" si="2"/>
        <v>12519</v>
      </c>
      <c r="I18" s="251">
        <f t="shared" si="3"/>
        <v>6168</v>
      </c>
      <c r="J18" s="251">
        <f t="shared" si="4"/>
        <v>18687</v>
      </c>
      <c r="K18" s="425" t="s">
        <v>431</v>
      </c>
      <c r="L18" s="24"/>
      <c r="M18" s="24"/>
      <c r="N18" s="24"/>
      <c r="O18" s="24"/>
    </row>
    <row r="19" spans="1:15" ht="25.5" customHeight="1" thickTop="1">
      <c r="A19" s="428" t="s">
        <v>694</v>
      </c>
      <c r="B19" s="240">
        <v>1240</v>
      </c>
      <c r="C19" s="240">
        <v>607</v>
      </c>
      <c r="D19" s="241">
        <f t="shared" si="0"/>
        <v>1847</v>
      </c>
      <c r="E19" s="240">
        <v>7768</v>
      </c>
      <c r="F19" s="240">
        <v>955</v>
      </c>
      <c r="G19" s="241">
        <f t="shared" si="1"/>
        <v>8723</v>
      </c>
      <c r="H19" s="241">
        <f t="shared" si="2"/>
        <v>9008</v>
      </c>
      <c r="I19" s="241">
        <f t="shared" si="3"/>
        <v>1562</v>
      </c>
      <c r="J19" s="241">
        <f t="shared" si="4"/>
        <v>10570</v>
      </c>
      <c r="K19" s="429" t="s">
        <v>432</v>
      </c>
      <c r="L19" s="24"/>
      <c r="M19" s="24"/>
      <c r="N19" s="24"/>
      <c r="O19" s="24"/>
    </row>
    <row r="20" spans="1:15" ht="25.5" customHeight="1">
      <c r="A20" s="430" t="s">
        <v>474</v>
      </c>
      <c r="B20" s="262">
        <f>SUM(B8:B19)</f>
        <v>70314</v>
      </c>
      <c r="C20" s="262">
        <f t="shared" ref="C20:I20" si="5">SUM(C8:C19)</f>
        <v>45191</v>
      </c>
      <c r="D20" s="262">
        <f t="shared" si="5"/>
        <v>115505</v>
      </c>
      <c r="E20" s="262">
        <f t="shared" si="5"/>
        <v>1643283</v>
      </c>
      <c r="F20" s="262">
        <f t="shared" si="5"/>
        <v>262796</v>
      </c>
      <c r="G20" s="262">
        <f t="shared" si="5"/>
        <v>1906079</v>
      </c>
      <c r="H20" s="262">
        <f>SUM(H8:H19)</f>
        <v>1713597</v>
      </c>
      <c r="I20" s="262">
        <f t="shared" si="5"/>
        <v>307987</v>
      </c>
      <c r="J20" s="262">
        <f>SUM(J8:J19)</f>
        <v>2021584</v>
      </c>
      <c r="K20" s="431" t="s">
        <v>475</v>
      </c>
      <c r="L20" s="24"/>
      <c r="M20" s="24"/>
      <c r="N20" s="24"/>
      <c r="O20" s="24"/>
    </row>
    <row r="21" spans="1:15">
      <c r="A21" s="25" t="s">
        <v>71</v>
      </c>
      <c r="K21" s="25" t="s">
        <v>331</v>
      </c>
    </row>
    <row r="25" spans="1:15">
      <c r="B25" s="25" t="s">
        <v>564</v>
      </c>
      <c r="C25" s="25" t="s">
        <v>877</v>
      </c>
    </row>
    <row r="26" spans="1:15" ht="25.5">
      <c r="A26" s="24" t="s">
        <v>1286</v>
      </c>
      <c r="B26" s="96">
        <f>H8+H9+H10</f>
        <v>178383</v>
      </c>
      <c r="C26" s="96">
        <f>I8+I9+I10</f>
        <v>14729</v>
      </c>
    </row>
    <row r="27" spans="1:15" ht="25.5">
      <c r="A27" s="24" t="s">
        <v>1287</v>
      </c>
      <c r="B27" s="96">
        <f>H11</f>
        <v>348994</v>
      </c>
      <c r="C27" s="96">
        <f>I11</f>
        <v>25892</v>
      </c>
    </row>
    <row r="28" spans="1:15" ht="38.25">
      <c r="A28" s="24" t="s">
        <v>1288</v>
      </c>
      <c r="B28" s="96">
        <f>H12+H13+H14</f>
        <v>718777</v>
      </c>
      <c r="C28" s="96">
        <f>I12+I13+I14</f>
        <v>119570</v>
      </c>
    </row>
    <row r="29" spans="1:15" ht="25.5">
      <c r="A29" s="24" t="s">
        <v>1289</v>
      </c>
      <c r="B29" s="96">
        <f>H15</f>
        <v>44705</v>
      </c>
      <c r="C29" s="96">
        <f>I15</f>
        <v>12026</v>
      </c>
    </row>
    <row r="30" spans="1:15" ht="38.25">
      <c r="A30" s="24" t="s">
        <v>1290</v>
      </c>
      <c r="B30" s="96">
        <f>SUM(H16:H19)</f>
        <v>422738</v>
      </c>
      <c r="C30" s="96">
        <f>SUM(I16:I19)</f>
        <v>135770</v>
      </c>
    </row>
    <row r="32" spans="1:15">
      <c r="B32" s="315">
        <f>SUM(B26:B31)</f>
        <v>1713597</v>
      </c>
      <c r="C32" s="315">
        <f>SUM(C26:C31)</f>
        <v>307987</v>
      </c>
      <c r="D32" s="315"/>
      <c r="E32" s="316"/>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1"/>
  <sheetViews>
    <sheetView rightToLeft="1" view="pageBreakPreview" topLeftCell="A13" zoomScale="120" zoomScaleNormal="100" zoomScaleSheetLayoutView="120" workbookViewId="0">
      <selection activeCell="E6" sqref="E6"/>
    </sheetView>
  </sheetViews>
  <sheetFormatPr defaultColWidth="11.42578125" defaultRowHeight="12.75"/>
  <cols>
    <col min="1" max="1" width="39.42578125" style="131" customWidth="1"/>
    <col min="2" max="3" width="9.85546875" style="130" customWidth="1"/>
    <col min="4" max="4" width="39.7109375" style="129" customWidth="1"/>
    <col min="5" max="16384" width="11.42578125" style="126"/>
  </cols>
  <sheetData>
    <row r="1" spans="1:5" ht="23.25">
      <c r="A1" s="939" t="s">
        <v>1490</v>
      </c>
      <c r="B1" s="939"/>
      <c r="C1" s="939"/>
      <c r="D1" s="939"/>
    </row>
    <row r="2" spans="1:5" ht="20.25">
      <c r="A2" s="940" t="s">
        <v>1675</v>
      </c>
      <c r="B2" s="941"/>
      <c r="C2" s="941"/>
      <c r="D2" s="941"/>
    </row>
    <row r="3" spans="1:5" ht="16.5" customHeight="1">
      <c r="B3" s="144"/>
      <c r="C3" s="144"/>
    </row>
    <row r="4" spans="1:5" s="143" customFormat="1" ht="26.25" thickBot="1">
      <c r="A4" s="556" t="s">
        <v>821</v>
      </c>
      <c r="B4" s="557" t="s">
        <v>1342</v>
      </c>
      <c r="C4" s="557" t="s">
        <v>1343</v>
      </c>
      <c r="D4" s="558" t="s">
        <v>820</v>
      </c>
    </row>
    <row r="5" spans="1:5" s="512" customFormat="1" ht="18.75" thickBot="1">
      <c r="A5" s="509"/>
      <c r="B5" s="510"/>
      <c r="C5" s="510"/>
      <c r="D5" s="511"/>
    </row>
    <row r="6" spans="1:5" s="143" customFormat="1" ht="50.25" thickBot="1">
      <c r="A6" s="559" t="s">
        <v>1810</v>
      </c>
      <c r="B6" s="560"/>
      <c r="C6" s="560"/>
      <c r="D6" s="561" t="s">
        <v>1811</v>
      </c>
      <c r="E6" s="512"/>
    </row>
    <row r="7" spans="1:5" s="136" customFormat="1" ht="26.25" thickBot="1">
      <c r="A7" s="139" t="s">
        <v>1693</v>
      </c>
      <c r="B7" s="138">
        <v>1</v>
      </c>
      <c r="C7" s="708">
        <v>28</v>
      </c>
      <c r="D7" s="137" t="s">
        <v>1676</v>
      </c>
    </row>
    <row r="8" spans="1:5" s="136" customFormat="1" ht="26.25" thickBot="1">
      <c r="A8" s="142" t="s">
        <v>1694</v>
      </c>
      <c r="B8" s="141">
        <v>2</v>
      </c>
      <c r="C8" s="709">
        <v>29</v>
      </c>
      <c r="D8" s="140" t="s">
        <v>1677</v>
      </c>
    </row>
    <row r="9" spans="1:5" s="136" customFormat="1" ht="24.75" thickBot="1">
      <c r="A9" s="139" t="s">
        <v>1059</v>
      </c>
      <c r="B9" s="708">
        <v>3</v>
      </c>
      <c r="C9" s="708">
        <v>30</v>
      </c>
      <c r="D9" s="137" t="s">
        <v>1755</v>
      </c>
    </row>
    <row r="10" spans="1:5" s="136" customFormat="1" ht="26.25" thickBot="1">
      <c r="A10" s="142" t="s">
        <v>1063</v>
      </c>
      <c r="B10" s="709">
        <v>4</v>
      </c>
      <c r="C10" s="709">
        <v>31</v>
      </c>
      <c r="D10" s="140" t="s">
        <v>1703</v>
      </c>
    </row>
    <row r="11" spans="1:5" s="136" customFormat="1" ht="26.25" thickBot="1">
      <c r="A11" s="139" t="s">
        <v>1070</v>
      </c>
      <c r="B11" s="708">
        <v>5</v>
      </c>
      <c r="C11" s="708">
        <v>32</v>
      </c>
      <c r="D11" s="137" t="s">
        <v>1678</v>
      </c>
    </row>
    <row r="12" spans="1:5" s="136" customFormat="1" ht="26.25" thickBot="1">
      <c r="A12" s="142" t="s">
        <v>882</v>
      </c>
      <c r="B12" s="709">
        <v>6</v>
      </c>
      <c r="C12" s="709">
        <v>33</v>
      </c>
      <c r="D12" s="140" t="s">
        <v>1679</v>
      </c>
    </row>
    <row r="13" spans="1:5" s="136" customFormat="1" ht="26.25" thickBot="1">
      <c r="A13" s="139" t="s">
        <v>1695</v>
      </c>
      <c r="B13" s="708">
        <v>7</v>
      </c>
      <c r="C13" s="708">
        <v>34</v>
      </c>
      <c r="D13" s="137" t="s">
        <v>1680</v>
      </c>
    </row>
    <row r="14" spans="1:5" s="136" customFormat="1" ht="26.25" thickBot="1">
      <c r="A14" s="142" t="s">
        <v>1696</v>
      </c>
      <c r="B14" s="709">
        <v>8</v>
      </c>
      <c r="C14" s="709">
        <v>35</v>
      </c>
      <c r="D14" s="140" t="s">
        <v>1681</v>
      </c>
    </row>
    <row r="15" spans="1:5" s="136" customFormat="1" ht="26.25" thickBot="1">
      <c r="A15" s="139" t="s">
        <v>1697</v>
      </c>
      <c r="B15" s="708">
        <v>9</v>
      </c>
      <c r="C15" s="708">
        <v>36</v>
      </c>
      <c r="D15" s="137" t="s">
        <v>1682</v>
      </c>
    </row>
    <row r="16" spans="1:5" s="136" customFormat="1" ht="26.25" thickBot="1">
      <c r="A16" s="142" t="s">
        <v>1698</v>
      </c>
      <c r="B16" s="709">
        <v>10</v>
      </c>
      <c r="C16" s="709">
        <v>37</v>
      </c>
      <c r="D16" s="140" t="s">
        <v>1683</v>
      </c>
    </row>
    <row r="17" spans="1:4" s="136" customFormat="1" ht="26.25" thickBot="1">
      <c r="A17" s="139" t="s">
        <v>1072</v>
      </c>
      <c r="B17" s="708">
        <v>11</v>
      </c>
      <c r="C17" s="708">
        <v>38</v>
      </c>
      <c r="D17" s="137" t="s">
        <v>1684</v>
      </c>
    </row>
    <row r="18" spans="1:4" s="136" customFormat="1" ht="26.25" thickBot="1">
      <c r="A18" s="142" t="s">
        <v>883</v>
      </c>
      <c r="B18" s="709">
        <v>12</v>
      </c>
      <c r="C18" s="709">
        <v>39</v>
      </c>
      <c r="D18" s="140" t="s">
        <v>1685</v>
      </c>
    </row>
    <row r="19" spans="1:4" s="136" customFormat="1" ht="26.25" thickBot="1">
      <c r="A19" s="139" t="s">
        <v>884</v>
      </c>
      <c r="B19" s="708">
        <v>13</v>
      </c>
      <c r="C19" s="708">
        <v>40</v>
      </c>
      <c r="D19" s="137" t="s">
        <v>1704</v>
      </c>
    </row>
    <row r="20" spans="1:4" s="136" customFormat="1" ht="18.75" customHeight="1" thickBot="1">
      <c r="A20" s="142" t="s">
        <v>885</v>
      </c>
      <c r="B20" s="709">
        <v>14</v>
      </c>
      <c r="C20" s="709">
        <v>41</v>
      </c>
      <c r="D20" s="140" t="s">
        <v>1687</v>
      </c>
    </row>
    <row r="21" spans="1:4" s="136" customFormat="1" ht="18.75" customHeight="1" thickBot="1">
      <c r="A21" s="139" t="s">
        <v>1705</v>
      </c>
      <c r="B21" s="708">
        <v>15</v>
      </c>
      <c r="C21" s="708">
        <v>42</v>
      </c>
      <c r="D21" s="137" t="s">
        <v>1688</v>
      </c>
    </row>
    <row r="22" spans="1:4" s="136" customFormat="1" ht="18.75" customHeight="1" thickBot="1">
      <c r="A22" s="142" t="s">
        <v>1699</v>
      </c>
      <c r="B22" s="709">
        <v>16</v>
      </c>
      <c r="C22" s="709">
        <v>43</v>
      </c>
      <c r="D22" s="140" t="s">
        <v>1689</v>
      </c>
    </row>
    <row r="23" spans="1:4" s="136" customFormat="1" ht="26.25" thickBot="1">
      <c r="A23" s="139" t="s">
        <v>1706</v>
      </c>
      <c r="B23" s="708">
        <v>17</v>
      </c>
      <c r="C23" s="708">
        <v>44</v>
      </c>
      <c r="D23" s="711" t="s">
        <v>1775</v>
      </c>
    </row>
    <row r="24" spans="1:4" s="136" customFormat="1" ht="24.75" thickBot="1">
      <c r="A24" s="142" t="s">
        <v>886</v>
      </c>
      <c r="B24" s="709">
        <v>18</v>
      </c>
      <c r="C24" s="709">
        <v>45</v>
      </c>
      <c r="D24" s="140" t="s">
        <v>1690</v>
      </c>
    </row>
    <row r="25" spans="1:4" s="136" customFormat="1" ht="24.75" customHeight="1" thickBot="1">
      <c r="A25" s="139" t="s">
        <v>833</v>
      </c>
      <c r="B25" s="708">
        <v>19</v>
      </c>
      <c r="C25" s="708">
        <v>46</v>
      </c>
      <c r="D25" s="137" t="s">
        <v>1791</v>
      </c>
    </row>
    <row r="26" spans="1:4" s="136" customFormat="1" ht="36.75" thickBot="1">
      <c r="A26" s="142" t="s">
        <v>1700</v>
      </c>
      <c r="B26" s="709">
        <v>20</v>
      </c>
      <c r="C26" s="709">
        <v>47</v>
      </c>
      <c r="D26" s="140" t="s">
        <v>1691</v>
      </c>
    </row>
    <row r="27" spans="1:4" s="136" customFormat="1" ht="26.25" thickBot="1">
      <c r="A27" s="139" t="s">
        <v>830</v>
      </c>
      <c r="B27" s="708">
        <v>21</v>
      </c>
      <c r="C27" s="708">
        <v>48</v>
      </c>
      <c r="D27" s="137" t="s">
        <v>1692</v>
      </c>
    </row>
    <row r="28" spans="1:4" s="136" customFormat="1" ht="26.25" thickBot="1">
      <c r="A28" s="142" t="s">
        <v>1701</v>
      </c>
      <c r="B28" s="709">
        <v>22</v>
      </c>
      <c r="C28" s="709">
        <v>49</v>
      </c>
      <c r="D28" s="140" t="s">
        <v>1702</v>
      </c>
    </row>
    <row r="29" spans="1:4" s="136" customFormat="1" ht="13.5" thickBot="1">
      <c r="A29" s="139"/>
      <c r="B29" s="138"/>
      <c r="C29" s="138"/>
      <c r="D29" s="137"/>
    </row>
    <row r="30" spans="1:4" s="143" customFormat="1" ht="50.25" thickBot="1">
      <c r="A30" s="559" t="s">
        <v>1812</v>
      </c>
      <c r="B30" s="560"/>
      <c r="C30" s="560"/>
      <c r="D30" s="561" t="s">
        <v>1813</v>
      </c>
    </row>
    <row r="31" spans="1:4" s="143" customFormat="1" ht="23.25" customHeight="1" thickBot="1">
      <c r="A31" s="712" t="s">
        <v>1610</v>
      </c>
      <c r="B31" s="560"/>
      <c r="C31" s="560"/>
      <c r="D31" s="561" t="s">
        <v>1609</v>
      </c>
    </row>
    <row r="32" spans="1:4" s="136" customFormat="1" ht="13.5" thickBot="1">
      <c r="A32" s="139" t="s">
        <v>689</v>
      </c>
      <c r="B32" s="138">
        <v>1</v>
      </c>
      <c r="C32" s="138">
        <v>54</v>
      </c>
      <c r="D32" s="137" t="s">
        <v>1596</v>
      </c>
    </row>
    <row r="33" spans="1:4" s="136" customFormat="1" ht="13.5" thickBot="1">
      <c r="A33" s="142" t="s">
        <v>690</v>
      </c>
      <c r="B33" s="141">
        <v>2</v>
      </c>
      <c r="C33" s="141">
        <v>56</v>
      </c>
      <c r="D33" s="140" t="s">
        <v>1597</v>
      </c>
    </row>
    <row r="34" spans="1:4" s="136" customFormat="1" ht="24.75" thickBot="1">
      <c r="A34" s="139" t="s">
        <v>691</v>
      </c>
      <c r="B34" s="138">
        <v>3</v>
      </c>
      <c r="C34" s="138">
        <v>58</v>
      </c>
      <c r="D34" s="137" t="s">
        <v>1598</v>
      </c>
    </row>
    <row r="35" spans="1:4" s="136" customFormat="1" ht="26.25" thickBot="1">
      <c r="A35" s="142" t="s">
        <v>859</v>
      </c>
      <c r="B35" s="141">
        <v>4</v>
      </c>
      <c r="C35" s="141">
        <v>60</v>
      </c>
      <c r="D35" s="140" t="s">
        <v>819</v>
      </c>
    </row>
    <row r="36" spans="1:4" s="136" customFormat="1" ht="26.25" thickBot="1">
      <c r="A36" s="139" t="s">
        <v>818</v>
      </c>
      <c r="B36" s="138">
        <v>5</v>
      </c>
      <c r="C36" s="138">
        <v>61</v>
      </c>
      <c r="D36" s="137" t="s">
        <v>817</v>
      </c>
    </row>
    <row r="37" spans="1:4" s="136" customFormat="1" ht="26.25" thickBot="1">
      <c r="A37" s="142" t="s">
        <v>1599</v>
      </c>
      <c r="B37" s="141">
        <v>6</v>
      </c>
      <c r="C37" s="141">
        <v>62</v>
      </c>
      <c r="D37" s="140" t="s">
        <v>1600</v>
      </c>
    </row>
    <row r="38" spans="1:4" s="136" customFormat="1" ht="26.25" thickBot="1">
      <c r="A38" s="139" t="s">
        <v>1602</v>
      </c>
      <c r="B38" s="138">
        <v>7</v>
      </c>
      <c r="C38" s="138">
        <v>63</v>
      </c>
      <c r="D38" s="137" t="s">
        <v>1601</v>
      </c>
    </row>
    <row r="39" spans="1:4" s="136" customFormat="1" ht="26.25" thickBot="1">
      <c r="A39" s="142" t="s">
        <v>104</v>
      </c>
      <c r="B39" s="141">
        <v>8</v>
      </c>
      <c r="C39" s="141">
        <v>64</v>
      </c>
      <c r="D39" s="140" t="s">
        <v>816</v>
      </c>
    </row>
    <row r="40" spans="1:4" s="136" customFormat="1" ht="26.25" thickBot="1">
      <c r="A40" s="139" t="s">
        <v>815</v>
      </c>
      <c r="B40" s="138">
        <v>9</v>
      </c>
      <c r="C40" s="138">
        <v>65</v>
      </c>
      <c r="D40" s="137" t="s">
        <v>1603</v>
      </c>
    </row>
    <row r="41" spans="1:4" s="136" customFormat="1" ht="26.25" thickBot="1">
      <c r="A41" s="142" t="s">
        <v>106</v>
      </c>
      <c r="B41" s="141">
        <v>10</v>
      </c>
      <c r="C41" s="141">
        <v>66</v>
      </c>
      <c r="D41" s="140" t="s">
        <v>1604</v>
      </c>
    </row>
    <row r="42" spans="1:4" s="136" customFormat="1" ht="26.25" thickBot="1">
      <c r="A42" s="139" t="s">
        <v>107</v>
      </c>
      <c r="B42" s="138">
        <v>11</v>
      </c>
      <c r="C42" s="138">
        <v>67</v>
      </c>
      <c r="D42" s="137" t="s">
        <v>814</v>
      </c>
    </row>
    <row r="43" spans="1:4" s="136" customFormat="1" ht="26.25" thickBot="1">
      <c r="A43" s="142" t="s">
        <v>108</v>
      </c>
      <c r="B43" s="141">
        <v>12</v>
      </c>
      <c r="C43" s="141">
        <v>68</v>
      </c>
      <c r="D43" s="140" t="s">
        <v>1605</v>
      </c>
    </row>
    <row r="44" spans="1:4" s="136" customFormat="1" ht="26.25" thickBot="1">
      <c r="A44" s="139" t="s">
        <v>109</v>
      </c>
      <c r="B44" s="138">
        <v>13</v>
      </c>
      <c r="C44" s="138">
        <v>69</v>
      </c>
      <c r="D44" s="137" t="s">
        <v>1606</v>
      </c>
    </row>
    <row r="45" spans="1:4" s="136" customFormat="1" ht="24.75" thickBot="1">
      <c r="A45" s="142" t="s">
        <v>110</v>
      </c>
      <c r="B45" s="141">
        <v>14</v>
      </c>
      <c r="C45" s="141">
        <v>70</v>
      </c>
      <c r="D45" s="140" t="s">
        <v>813</v>
      </c>
    </row>
    <row r="46" spans="1:4" s="136" customFormat="1" ht="26.25" thickBot="1">
      <c r="A46" s="139" t="s">
        <v>1607</v>
      </c>
      <c r="B46" s="138">
        <v>15</v>
      </c>
      <c r="C46" s="138">
        <v>71</v>
      </c>
      <c r="D46" s="137" t="s">
        <v>812</v>
      </c>
    </row>
    <row r="47" spans="1:4" s="136" customFormat="1" ht="26.25" thickBot="1">
      <c r="A47" s="142" t="s">
        <v>1608</v>
      </c>
      <c r="B47" s="141">
        <v>16</v>
      </c>
      <c r="C47" s="141">
        <v>72</v>
      </c>
      <c r="D47" s="140" t="s">
        <v>811</v>
      </c>
    </row>
    <row r="48" spans="1:4" s="136" customFormat="1" ht="26.25" thickBot="1">
      <c r="A48" s="139" t="s">
        <v>860</v>
      </c>
      <c r="B48" s="138">
        <v>17</v>
      </c>
      <c r="C48" s="138">
        <v>73</v>
      </c>
      <c r="D48" s="137" t="s">
        <v>810</v>
      </c>
    </row>
    <row r="49" spans="1:4" s="143" customFormat="1" ht="29.25" customHeight="1" thickBot="1">
      <c r="A49" s="712" t="s">
        <v>1611</v>
      </c>
      <c r="B49" s="560"/>
      <c r="C49" s="560"/>
      <c r="D49" s="561" t="s">
        <v>1612</v>
      </c>
    </row>
    <row r="50" spans="1:4" s="136" customFormat="1" ht="36.75" thickBot="1">
      <c r="A50" s="142" t="s">
        <v>981</v>
      </c>
      <c r="B50" s="141">
        <v>18</v>
      </c>
      <c r="C50" s="141">
        <v>76</v>
      </c>
      <c r="D50" s="140" t="s">
        <v>809</v>
      </c>
    </row>
    <row r="51" spans="1:4" s="136" customFormat="1" ht="26.25" thickBot="1">
      <c r="A51" s="139" t="s">
        <v>982</v>
      </c>
      <c r="B51" s="138">
        <v>19</v>
      </c>
      <c r="C51" s="138">
        <v>77</v>
      </c>
      <c r="D51" s="137" t="s">
        <v>808</v>
      </c>
    </row>
    <row r="52" spans="1:4" s="136" customFormat="1" ht="26.25" thickBot="1">
      <c r="A52" s="142" t="s">
        <v>983</v>
      </c>
      <c r="B52" s="141">
        <v>20</v>
      </c>
      <c r="C52" s="141">
        <v>79</v>
      </c>
      <c r="D52" s="140" t="s">
        <v>807</v>
      </c>
    </row>
    <row r="53" spans="1:4" s="136" customFormat="1" ht="36.75" thickBot="1">
      <c r="A53" s="139" t="s">
        <v>984</v>
      </c>
      <c r="B53" s="138">
        <v>21</v>
      </c>
      <c r="C53" s="138">
        <v>81</v>
      </c>
      <c r="D53" s="137" t="s">
        <v>806</v>
      </c>
    </row>
    <row r="54" spans="1:4" s="136" customFormat="1" ht="36.75" thickBot="1">
      <c r="A54" s="142" t="s">
        <v>985</v>
      </c>
      <c r="B54" s="141">
        <v>22</v>
      </c>
      <c r="C54" s="141">
        <v>83</v>
      </c>
      <c r="D54" s="713" t="s">
        <v>805</v>
      </c>
    </row>
    <row r="55" spans="1:4" s="136" customFormat="1" ht="26.25" thickBot="1">
      <c r="A55" s="139" t="s">
        <v>986</v>
      </c>
      <c r="B55" s="138">
        <v>23</v>
      </c>
      <c r="C55" s="138">
        <v>85</v>
      </c>
      <c r="D55" s="137" t="s">
        <v>804</v>
      </c>
    </row>
    <row r="56" spans="1:4" s="136" customFormat="1" ht="36.75" thickBot="1">
      <c r="A56" s="142" t="s">
        <v>855</v>
      </c>
      <c r="B56" s="141">
        <v>24</v>
      </c>
      <c r="C56" s="141">
        <v>87</v>
      </c>
      <c r="D56" s="140" t="s">
        <v>1772</v>
      </c>
    </row>
    <row r="57" spans="1:4" s="136" customFormat="1" ht="36.75" thickBot="1">
      <c r="A57" s="139" t="s">
        <v>977</v>
      </c>
      <c r="B57" s="138">
        <v>25</v>
      </c>
      <c r="C57" s="138">
        <v>89</v>
      </c>
      <c r="D57" s="137" t="s">
        <v>1773</v>
      </c>
    </row>
    <row r="58" spans="1:4" s="136" customFormat="1" ht="36.75" thickBot="1">
      <c r="A58" s="142" t="s">
        <v>856</v>
      </c>
      <c r="B58" s="141">
        <v>26</v>
      </c>
      <c r="C58" s="141">
        <v>90</v>
      </c>
      <c r="D58" s="140" t="s">
        <v>1774</v>
      </c>
    </row>
    <row r="59" spans="1:4" s="136" customFormat="1" ht="36.75" thickBot="1">
      <c r="A59" s="139" t="s">
        <v>857</v>
      </c>
      <c r="B59" s="138">
        <v>27</v>
      </c>
      <c r="C59" s="138">
        <v>91</v>
      </c>
      <c r="D59" s="137" t="s">
        <v>803</v>
      </c>
    </row>
    <row r="60" spans="1:4" s="136" customFormat="1" ht="36.75" thickBot="1">
      <c r="A60" s="142" t="s">
        <v>835</v>
      </c>
      <c r="B60" s="141">
        <v>28</v>
      </c>
      <c r="C60" s="141">
        <v>93</v>
      </c>
      <c r="D60" s="140" t="s">
        <v>802</v>
      </c>
    </row>
    <row r="61" spans="1:4" s="136" customFormat="1" ht="36.75" thickBot="1">
      <c r="A61" s="139" t="s">
        <v>978</v>
      </c>
      <c r="B61" s="138">
        <v>29</v>
      </c>
      <c r="C61" s="138">
        <v>95</v>
      </c>
      <c r="D61" s="137" t="s">
        <v>801</v>
      </c>
    </row>
    <row r="62" spans="1:4" s="136" customFormat="1" ht="36.75" thickBot="1">
      <c r="A62" s="142" t="s">
        <v>836</v>
      </c>
      <c r="B62" s="141">
        <v>30</v>
      </c>
      <c r="C62" s="141">
        <v>97</v>
      </c>
      <c r="D62" s="140" t="s">
        <v>800</v>
      </c>
    </row>
    <row r="63" spans="1:4" s="136" customFormat="1" ht="26.25" thickBot="1">
      <c r="A63" s="139" t="s">
        <v>837</v>
      </c>
      <c r="B63" s="138">
        <v>31</v>
      </c>
      <c r="C63" s="138">
        <v>98</v>
      </c>
      <c r="D63" s="137" t="s">
        <v>799</v>
      </c>
    </row>
    <row r="64" spans="1:4" s="136" customFormat="1" ht="26.25" thickBot="1">
      <c r="A64" s="142" t="s">
        <v>979</v>
      </c>
      <c r="B64" s="141">
        <v>32</v>
      </c>
      <c r="C64" s="141">
        <v>100</v>
      </c>
      <c r="D64" s="140" t="s">
        <v>798</v>
      </c>
    </row>
    <row r="65" spans="1:4" s="136" customFormat="1" ht="26.25" thickBot="1">
      <c r="A65" s="139" t="s">
        <v>987</v>
      </c>
      <c r="B65" s="138">
        <v>33</v>
      </c>
      <c r="C65" s="138">
        <v>101</v>
      </c>
      <c r="D65" s="137" t="s">
        <v>797</v>
      </c>
    </row>
    <row r="66" spans="1:4" s="136" customFormat="1" ht="26.25" thickBot="1">
      <c r="A66" s="142" t="s">
        <v>988</v>
      </c>
      <c r="B66" s="141">
        <v>34</v>
      </c>
      <c r="C66" s="141">
        <v>102</v>
      </c>
      <c r="D66" s="140" t="s">
        <v>1708</v>
      </c>
    </row>
    <row r="67" spans="1:4" s="136" customFormat="1" ht="26.25" thickBot="1">
      <c r="A67" s="139" t="s">
        <v>989</v>
      </c>
      <c r="B67" s="138">
        <v>35</v>
      </c>
      <c r="C67" s="138">
        <v>103</v>
      </c>
      <c r="D67" s="137" t="s">
        <v>1709</v>
      </c>
    </row>
    <row r="68" spans="1:4" s="136" customFormat="1" ht="36.75" thickBot="1">
      <c r="A68" s="142" t="s">
        <v>990</v>
      </c>
      <c r="B68" s="141">
        <v>36</v>
      </c>
      <c r="C68" s="141">
        <v>104</v>
      </c>
      <c r="D68" s="140" t="s">
        <v>796</v>
      </c>
    </row>
    <row r="69" spans="1:4" s="136" customFormat="1" ht="36.75" thickBot="1">
      <c r="A69" s="139" t="s">
        <v>991</v>
      </c>
      <c r="B69" s="138">
        <v>37</v>
      </c>
      <c r="C69" s="138">
        <v>105</v>
      </c>
      <c r="D69" s="137" t="s">
        <v>1618</v>
      </c>
    </row>
    <row r="70" spans="1:4" s="136" customFormat="1" ht="36.75" thickBot="1">
      <c r="A70" s="142" t="s">
        <v>992</v>
      </c>
      <c r="B70" s="141">
        <v>38</v>
      </c>
      <c r="C70" s="141">
        <v>106</v>
      </c>
      <c r="D70" s="140" t="s">
        <v>1619</v>
      </c>
    </row>
    <row r="71" spans="1:4" s="136" customFormat="1" ht="26.25" thickBot="1">
      <c r="A71" s="139" t="s">
        <v>993</v>
      </c>
      <c r="B71" s="138">
        <v>39</v>
      </c>
      <c r="C71" s="138">
        <v>107</v>
      </c>
      <c r="D71" s="137" t="s">
        <v>795</v>
      </c>
    </row>
    <row r="72" spans="1:4" s="136" customFormat="1" ht="26.25" thickBot="1">
      <c r="A72" s="142" t="s">
        <v>994</v>
      </c>
      <c r="B72" s="141">
        <v>40</v>
      </c>
      <c r="C72" s="141">
        <v>108</v>
      </c>
      <c r="D72" s="140" t="s">
        <v>1620</v>
      </c>
    </row>
    <row r="73" spans="1:4" s="136" customFormat="1" ht="26.25" thickBot="1">
      <c r="A73" s="139" t="s">
        <v>995</v>
      </c>
      <c r="B73" s="138">
        <v>41</v>
      </c>
      <c r="C73" s="138">
        <v>109</v>
      </c>
      <c r="D73" s="137" t="s">
        <v>1621</v>
      </c>
    </row>
    <row r="74" spans="1:4" s="136" customFormat="1" ht="26.25" thickBot="1">
      <c r="A74" s="142" t="s">
        <v>996</v>
      </c>
      <c r="B74" s="141">
        <v>42</v>
      </c>
      <c r="C74" s="141">
        <v>110</v>
      </c>
      <c r="D74" s="140" t="s">
        <v>794</v>
      </c>
    </row>
    <row r="75" spans="1:4" s="136" customFormat="1" ht="26.25" thickBot="1">
      <c r="A75" s="139" t="s">
        <v>997</v>
      </c>
      <c r="B75" s="138">
        <v>43</v>
      </c>
      <c r="C75" s="138">
        <v>111</v>
      </c>
      <c r="D75" s="137" t="s">
        <v>1622</v>
      </c>
    </row>
    <row r="76" spans="1:4" s="136" customFormat="1" ht="26.25" thickBot="1">
      <c r="A76" s="142" t="s">
        <v>998</v>
      </c>
      <c r="B76" s="141">
        <v>44</v>
      </c>
      <c r="C76" s="141">
        <v>112</v>
      </c>
      <c r="D76" s="140" t="s">
        <v>1623</v>
      </c>
    </row>
    <row r="77" spans="1:4" s="136" customFormat="1" ht="26.25" thickBot="1">
      <c r="A77" s="139" t="s">
        <v>999</v>
      </c>
      <c r="B77" s="138">
        <v>45</v>
      </c>
      <c r="C77" s="138">
        <v>113</v>
      </c>
      <c r="D77" s="137" t="s">
        <v>793</v>
      </c>
    </row>
    <row r="78" spans="1:4" s="136" customFormat="1" ht="26.25" thickBot="1">
      <c r="A78" s="142" t="s">
        <v>1000</v>
      </c>
      <c r="B78" s="141">
        <v>46</v>
      </c>
      <c r="C78" s="141">
        <v>114</v>
      </c>
      <c r="D78" s="140" t="s">
        <v>1624</v>
      </c>
    </row>
    <row r="79" spans="1:4" s="136" customFormat="1" ht="26.25" thickBot="1">
      <c r="A79" s="139" t="s">
        <v>1001</v>
      </c>
      <c r="B79" s="138">
        <v>47</v>
      </c>
      <c r="C79" s="138">
        <v>115</v>
      </c>
      <c r="D79" s="137" t="s">
        <v>1625</v>
      </c>
    </row>
    <row r="80" spans="1:4" s="136" customFormat="1" ht="26.25" thickBot="1">
      <c r="A80" s="142" t="s">
        <v>1002</v>
      </c>
      <c r="B80" s="141">
        <v>48</v>
      </c>
      <c r="C80" s="141">
        <v>116</v>
      </c>
      <c r="D80" s="140" t="s">
        <v>792</v>
      </c>
    </row>
    <row r="81" spans="1:4" s="136" customFormat="1" ht="26.25" thickBot="1">
      <c r="A81" s="139" t="s">
        <v>1003</v>
      </c>
      <c r="B81" s="138">
        <v>49</v>
      </c>
      <c r="C81" s="138">
        <v>117</v>
      </c>
      <c r="D81" s="137" t="s">
        <v>1626</v>
      </c>
    </row>
    <row r="82" spans="1:4" s="136" customFormat="1" ht="26.25" thickBot="1">
      <c r="A82" s="142" t="s">
        <v>1004</v>
      </c>
      <c r="B82" s="141">
        <v>50</v>
      </c>
      <c r="C82" s="141">
        <v>118</v>
      </c>
      <c r="D82" s="140" t="s">
        <v>1627</v>
      </c>
    </row>
    <row r="83" spans="1:4" s="136" customFormat="1" ht="36.75" thickBot="1">
      <c r="A83" s="139" t="s">
        <v>1005</v>
      </c>
      <c r="B83" s="138">
        <v>51</v>
      </c>
      <c r="C83" s="138">
        <v>119</v>
      </c>
      <c r="D83" s="137" t="s">
        <v>791</v>
      </c>
    </row>
    <row r="84" spans="1:4" s="136" customFormat="1" ht="36.75" thickBot="1">
      <c r="A84" s="142" t="s">
        <v>1006</v>
      </c>
      <c r="B84" s="141">
        <v>52</v>
      </c>
      <c r="C84" s="141">
        <v>120</v>
      </c>
      <c r="D84" s="140" t="s">
        <v>1628</v>
      </c>
    </row>
    <row r="85" spans="1:4" s="136" customFormat="1" ht="36.75" thickBot="1">
      <c r="A85" s="139" t="s">
        <v>1007</v>
      </c>
      <c r="B85" s="138">
        <v>53</v>
      </c>
      <c r="C85" s="138">
        <v>121</v>
      </c>
      <c r="D85" s="137" t="s">
        <v>1629</v>
      </c>
    </row>
    <row r="86" spans="1:4" s="136" customFormat="1" ht="26.25" thickBot="1">
      <c r="A86" s="142" t="s">
        <v>1008</v>
      </c>
      <c r="B86" s="141">
        <v>54</v>
      </c>
      <c r="C86" s="141">
        <v>122</v>
      </c>
      <c r="D86" s="140" t="s">
        <v>790</v>
      </c>
    </row>
    <row r="87" spans="1:4" s="136" customFormat="1" ht="26.25" thickBot="1">
      <c r="A87" s="139" t="s">
        <v>1009</v>
      </c>
      <c r="B87" s="138">
        <v>55</v>
      </c>
      <c r="C87" s="138">
        <v>123</v>
      </c>
      <c r="D87" s="137" t="s">
        <v>1630</v>
      </c>
    </row>
    <row r="88" spans="1:4" s="136" customFormat="1" ht="26.25" thickBot="1">
      <c r="A88" s="142" t="s">
        <v>1010</v>
      </c>
      <c r="B88" s="141">
        <v>56</v>
      </c>
      <c r="C88" s="141">
        <v>124</v>
      </c>
      <c r="D88" s="140" t="s">
        <v>1631</v>
      </c>
    </row>
    <row r="89" spans="1:4" s="136" customFormat="1" ht="26.25" thickBot="1">
      <c r="A89" s="139" t="s">
        <v>1011</v>
      </c>
      <c r="B89" s="138">
        <v>57</v>
      </c>
      <c r="C89" s="138">
        <v>125</v>
      </c>
      <c r="D89" s="137" t="s">
        <v>789</v>
      </c>
    </row>
    <row r="90" spans="1:4" s="136" customFormat="1" ht="26.25" thickBot="1">
      <c r="A90" s="142" t="s">
        <v>1012</v>
      </c>
      <c r="B90" s="141">
        <v>58</v>
      </c>
      <c r="C90" s="141">
        <v>126</v>
      </c>
      <c r="D90" s="140" t="s">
        <v>1632</v>
      </c>
    </row>
    <row r="91" spans="1:4" s="136" customFormat="1" ht="26.25" thickBot="1">
      <c r="A91" s="139" t="s">
        <v>1013</v>
      </c>
      <c r="B91" s="138">
        <v>59</v>
      </c>
      <c r="C91" s="138">
        <v>127</v>
      </c>
      <c r="D91" s="137" t="s">
        <v>1633</v>
      </c>
    </row>
    <row r="92" spans="1:4" s="136" customFormat="1" ht="26.25" thickBot="1">
      <c r="A92" s="142" t="s">
        <v>1014</v>
      </c>
      <c r="B92" s="141">
        <v>60</v>
      </c>
      <c r="C92" s="141">
        <v>128</v>
      </c>
      <c r="D92" s="140" t="s">
        <v>788</v>
      </c>
    </row>
    <row r="93" spans="1:4" s="136" customFormat="1" ht="26.25" thickBot="1">
      <c r="A93" s="139" t="s">
        <v>1015</v>
      </c>
      <c r="B93" s="138">
        <v>61</v>
      </c>
      <c r="C93" s="138">
        <v>129</v>
      </c>
      <c r="D93" s="137" t="s">
        <v>1634</v>
      </c>
    </row>
    <row r="94" spans="1:4" s="136" customFormat="1" ht="26.25" thickBot="1">
      <c r="A94" s="142" t="s">
        <v>1016</v>
      </c>
      <c r="B94" s="141">
        <v>62</v>
      </c>
      <c r="C94" s="141">
        <v>130</v>
      </c>
      <c r="D94" s="140" t="s">
        <v>1635</v>
      </c>
    </row>
    <row r="95" spans="1:4" s="136" customFormat="1" ht="36.75" thickBot="1">
      <c r="A95" s="139" t="s">
        <v>1017</v>
      </c>
      <c r="B95" s="138">
        <v>63</v>
      </c>
      <c r="C95" s="138">
        <v>131</v>
      </c>
      <c r="D95" s="137" t="s">
        <v>787</v>
      </c>
    </row>
    <row r="96" spans="1:4" s="136" customFormat="1" ht="26.25" thickBot="1">
      <c r="A96" s="142" t="s">
        <v>1018</v>
      </c>
      <c r="B96" s="141">
        <v>64</v>
      </c>
      <c r="C96" s="141">
        <v>132</v>
      </c>
      <c r="D96" s="140" t="s">
        <v>1636</v>
      </c>
    </row>
    <row r="97" spans="1:4" s="136" customFormat="1" ht="36.75" thickBot="1">
      <c r="A97" s="139" t="s">
        <v>1019</v>
      </c>
      <c r="B97" s="138">
        <v>65</v>
      </c>
      <c r="C97" s="138">
        <v>133</v>
      </c>
      <c r="D97" s="137" t="s">
        <v>1637</v>
      </c>
    </row>
    <row r="98" spans="1:4" s="136" customFormat="1" ht="36.75" thickBot="1">
      <c r="A98" s="142" t="s">
        <v>1020</v>
      </c>
      <c r="B98" s="141">
        <v>66</v>
      </c>
      <c r="C98" s="141">
        <v>134</v>
      </c>
      <c r="D98" s="140" t="s">
        <v>786</v>
      </c>
    </row>
    <row r="99" spans="1:4" s="136" customFormat="1" ht="36.75" thickBot="1">
      <c r="A99" s="139" t="s">
        <v>1021</v>
      </c>
      <c r="B99" s="138">
        <v>67</v>
      </c>
      <c r="C99" s="138">
        <v>135</v>
      </c>
      <c r="D99" s="137" t="s">
        <v>1638</v>
      </c>
    </row>
    <row r="100" spans="1:4" s="136" customFormat="1" ht="36.75" thickBot="1">
      <c r="A100" s="142" t="s">
        <v>1022</v>
      </c>
      <c r="B100" s="141">
        <v>68</v>
      </c>
      <c r="C100" s="141">
        <v>136</v>
      </c>
      <c r="D100" s="140" t="s">
        <v>1639</v>
      </c>
    </row>
    <row r="101" spans="1:4" s="136" customFormat="1" ht="36.75" thickBot="1">
      <c r="A101" s="139" t="s">
        <v>1023</v>
      </c>
      <c r="B101" s="138">
        <v>69</v>
      </c>
      <c r="C101" s="138">
        <v>137</v>
      </c>
      <c r="D101" s="137" t="s">
        <v>785</v>
      </c>
    </row>
    <row r="102" spans="1:4" s="136" customFormat="1" ht="26.25" thickBot="1">
      <c r="A102" s="142" t="s">
        <v>1024</v>
      </c>
      <c r="B102" s="141">
        <v>70</v>
      </c>
      <c r="C102" s="141">
        <v>138</v>
      </c>
      <c r="D102" s="140" t="s">
        <v>1640</v>
      </c>
    </row>
    <row r="103" spans="1:4" s="136" customFormat="1" ht="36.75" thickBot="1">
      <c r="A103" s="139" t="s">
        <v>1025</v>
      </c>
      <c r="B103" s="138">
        <v>71</v>
      </c>
      <c r="C103" s="138">
        <v>139</v>
      </c>
      <c r="D103" s="137" t="s">
        <v>1641</v>
      </c>
    </row>
    <row r="104" spans="1:4" s="136" customFormat="1" ht="36.75" thickBot="1">
      <c r="A104" s="142" t="s">
        <v>1026</v>
      </c>
      <c r="B104" s="141">
        <v>72</v>
      </c>
      <c r="C104" s="141">
        <v>140</v>
      </c>
      <c r="D104" s="140" t="s">
        <v>784</v>
      </c>
    </row>
    <row r="105" spans="1:4" s="136" customFormat="1" ht="26.25" thickBot="1">
      <c r="A105" s="139" t="s">
        <v>1027</v>
      </c>
      <c r="B105" s="138">
        <v>73</v>
      </c>
      <c r="C105" s="138">
        <v>141</v>
      </c>
      <c r="D105" s="137" t="s">
        <v>1642</v>
      </c>
    </row>
    <row r="106" spans="1:4" s="136" customFormat="1" ht="36.75" thickBot="1">
      <c r="A106" s="142" t="s">
        <v>1028</v>
      </c>
      <c r="B106" s="141">
        <v>74</v>
      </c>
      <c r="C106" s="141">
        <v>142</v>
      </c>
      <c r="D106" s="140" t="s">
        <v>1643</v>
      </c>
    </row>
    <row r="107" spans="1:4" s="136" customFormat="1" ht="26.25" thickBot="1">
      <c r="A107" s="139" t="s">
        <v>1029</v>
      </c>
      <c r="B107" s="138">
        <v>75</v>
      </c>
      <c r="C107" s="138">
        <v>143</v>
      </c>
      <c r="D107" s="137" t="s">
        <v>783</v>
      </c>
    </row>
    <row r="108" spans="1:4" s="136" customFormat="1" ht="26.25" thickBot="1">
      <c r="A108" s="142" t="s">
        <v>1030</v>
      </c>
      <c r="B108" s="141">
        <v>76</v>
      </c>
      <c r="C108" s="141">
        <v>144</v>
      </c>
      <c r="D108" s="140" t="s">
        <v>1644</v>
      </c>
    </row>
    <row r="109" spans="1:4" s="136" customFormat="1" ht="26.25" thickBot="1">
      <c r="A109" s="139" t="s">
        <v>1031</v>
      </c>
      <c r="B109" s="138">
        <v>77</v>
      </c>
      <c r="C109" s="138">
        <v>145</v>
      </c>
      <c r="D109" s="137" t="s">
        <v>1645</v>
      </c>
    </row>
    <row r="110" spans="1:4" s="136" customFormat="1" ht="26.25" thickBot="1">
      <c r="A110" s="142" t="s">
        <v>1032</v>
      </c>
      <c r="B110" s="141">
        <v>78</v>
      </c>
      <c r="C110" s="141">
        <v>146</v>
      </c>
      <c r="D110" s="140" t="s">
        <v>782</v>
      </c>
    </row>
    <row r="111" spans="1:4" s="136" customFormat="1" ht="26.25" thickBot="1">
      <c r="A111" s="139" t="s">
        <v>1033</v>
      </c>
      <c r="B111" s="138">
        <v>79</v>
      </c>
      <c r="C111" s="138">
        <v>147</v>
      </c>
      <c r="D111" s="137" t="s">
        <v>1646</v>
      </c>
    </row>
    <row r="112" spans="1:4" s="136" customFormat="1" ht="26.25" thickBot="1">
      <c r="A112" s="142" t="s">
        <v>1034</v>
      </c>
      <c r="B112" s="141">
        <v>80</v>
      </c>
      <c r="C112" s="141">
        <v>148</v>
      </c>
      <c r="D112" s="140" t="s">
        <v>1647</v>
      </c>
    </row>
    <row r="113" spans="1:4" s="136" customFormat="1" ht="36.75" thickBot="1">
      <c r="A113" s="139" t="s">
        <v>1035</v>
      </c>
      <c r="B113" s="138">
        <v>81</v>
      </c>
      <c r="C113" s="138">
        <v>149</v>
      </c>
      <c r="D113" s="137" t="s">
        <v>781</v>
      </c>
    </row>
    <row r="114" spans="1:4" s="136" customFormat="1" ht="36.75" thickBot="1">
      <c r="A114" s="142" t="s">
        <v>1036</v>
      </c>
      <c r="B114" s="141">
        <v>82</v>
      </c>
      <c r="C114" s="141">
        <v>150</v>
      </c>
      <c r="D114" s="140" t="s">
        <v>1648</v>
      </c>
    </row>
    <row r="115" spans="1:4" s="136" customFormat="1" ht="36.75" thickBot="1">
      <c r="A115" s="139" t="s">
        <v>1037</v>
      </c>
      <c r="B115" s="138">
        <v>83</v>
      </c>
      <c r="C115" s="138">
        <v>151</v>
      </c>
      <c r="D115" s="137" t="s">
        <v>1649</v>
      </c>
    </row>
    <row r="116" spans="1:4" s="136" customFormat="1" ht="36.75" thickBot="1">
      <c r="A116" s="142" t="s">
        <v>1038</v>
      </c>
      <c r="B116" s="141">
        <v>84</v>
      </c>
      <c r="C116" s="141">
        <v>152</v>
      </c>
      <c r="D116" s="140" t="s">
        <v>780</v>
      </c>
    </row>
    <row r="117" spans="1:4" s="136" customFormat="1" ht="36.75" thickBot="1">
      <c r="A117" s="139" t="s">
        <v>1039</v>
      </c>
      <c r="B117" s="138">
        <v>85</v>
      </c>
      <c r="C117" s="138">
        <v>153</v>
      </c>
      <c r="D117" s="137" t="s">
        <v>1650</v>
      </c>
    </row>
    <row r="118" spans="1:4" s="136" customFormat="1" ht="36.75" thickBot="1">
      <c r="A118" s="142" t="s">
        <v>1040</v>
      </c>
      <c r="B118" s="141">
        <v>86</v>
      </c>
      <c r="C118" s="141">
        <v>154</v>
      </c>
      <c r="D118" s="140" t="s">
        <v>1651</v>
      </c>
    </row>
    <row r="119" spans="1:4" s="136" customFormat="1" ht="36.75" thickBot="1">
      <c r="A119" s="139" t="s">
        <v>1041</v>
      </c>
      <c r="B119" s="138">
        <v>87</v>
      </c>
      <c r="C119" s="138">
        <v>155</v>
      </c>
      <c r="D119" s="137" t="s">
        <v>779</v>
      </c>
    </row>
    <row r="120" spans="1:4" s="136" customFormat="1" ht="36.75" thickBot="1">
      <c r="A120" s="142" t="s">
        <v>1042</v>
      </c>
      <c r="B120" s="141">
        <v>88</v>
      </c>
      <c r="C120" s="141">
        <v>156</v>
      </c>
      <c r="D120" s="140" t="s">
        <v>1652</v>
      </c>
    </row>
    <row r="121" spans="1:4" s="136" customFormat="1" ht="36.75" thickBot="1">
      <c r="A121" s="139" t="s">
        <v>1043</v>
      </c>
      <c r="B121" s="138">
        <v>89</v>
      </c>
      <c r="C121" s="138">
        <v>157</v>
      </c>
      <c r="D121" s="137" t="s">
        <v>1653</v>
      </c>
    </row>
    <row r="122" spans="1:4" s="136" customFormat="1" ht="36.75" thickBot="1">
      <c r="A122" s="142" t="s">
        <v>1044</v>
      </c>
      <c r="B122" s="141">
        <v>90</v>
      </c>
      <c r="C122" s="141">
        <v>158</v>
      </c>
      <c r="D122" s="140" t="s">
        <v>778</v>
      </c>
    </row>
    <row r="123" spans="1:4" s="136" customFormat="1" ht="36.75" thickBot="1">
      <c r="A123" s="139" t="s">
        <v>1045</v>
      </c>
      <c r="B123" s="138">
        <v>91</v>
      </c>
      <c r="C123" s="138">
        <v>159</v>
      </c>
      <c r="D123" s="137" t="s">
        <v>1654</v>
      </c>
    </row>
    <row r="124" spans="1:4" s="136" customFormat="1" ht="36.75" thickBot="1">
      <c r="A124" s="142" t="s">
        <v>1046</v>
      </c>
      <c r="B124" s="141">
        <v>92</v>
      </c>
      <c r="C124" s="141">
        <v>160</v>
      </c>
      <c r="D124" s="140" t="s">
        <v>1655</v>
      </c>
    </row>
    <row r="125" spans="1:4" s="136" customFormat="1" ht="36.75" thickBot="1">
      <c r="A125" s="139" t="s">
        <v>1047</v>
      </c>
      <c r="B125" s="138">
        <v>93</v>
      </c>
      <c r="C125" s="138">
        <v>161</v>
      </c>
      <c r="D125" s="137" t="s">
        <v>777</v>
      </c>
    </row>
    <row r="126" spans="1:4" s="136" customFormat="1" ht="36.75" thickBot="1">
      <c r="A126" s="142" t="s">
        <v>1048</v>
      </c>
      <c r="B126" s="141">
        <v>94</v>
      </c>
      <c r="C126" s="141">
        <v>162</v>
      </c>
      <c r="D126" s="140" t="s">
        <v>776</v>
      </c>
    </row>
    <row r="127" spans="1:4" s="136" customFormat="1" ht="36.75" thickBot="1">
      <c r="A127" s="139" t="s">
        <v>1353</v>
      </c>
      <c r="B127" s="138">
        <v>95</v>
      </c>
      <c r="C127" s="138">
        <v>163</v>
      </c>
      <c r="D127" s="137" t="s">
        <v>775</v>
      </c>
    </row>
    <row r="128" spans="1:4" s="136" customFormat="1" ht="26.25" thickBot="1">
      <c r="A128" s="142" t="s">
        <v>1049</v>
      </c>
      <c r="B128" s="141">
        <v>96</v>
      </c>
      <c r="C128" s="141">
        <v>164</v>
      </c>
      <c r="D128" s="140" t="s">
        <v>774</v>
      </c>
    </row>
    <row r="129" spans="1:4" s="136" customFormat="1" ht="26.25" thickBot="1">
      <c r="A129" s="139" t="s">
        <v>1050</v>
      </c>
      <c r="B129" s="138">
        <v>97</v>
      </c>
      <c r="C129" s="138">
        <v>165</v>
      </c>
      <c r="D129" s="137" t="s">
        <v>1656</v>
      </c>
    </row>
    <row r="130" spans="1:4" s="136" customFormat="1" ht="26.25" thickBot="1">
      <c r="A130" s="142" t="s">
        <v>1051</v>
      </c>
      <c r="B130" s="141">
        <v>98</v>
      </c>
      <c r="C130" s="141">
        <v>166</v>
      </c>
      <c r="D130" s="140" t="s">
        <v>1657</v>
      </c>
    </row>
    <row r="131" spans="1:4" s="136" customFormat="1" ht="36.75" thickBot="1">
      <c r="A131" s="139" t="s">
        <v>1052</v>
      </c>
      <c r="B131" s="138">
        <v>99</v>
      </c>
      <c r="C131" s="138">
        <v>167</v>
      </c>
      <c r="D131" s="137" t="s">
        <v>773</v>
      </c>
    </row>
    <row r="132" spans="1:4" s="136" customFormat="1" ht="26.25" thickBot="1">
      <c r="A132" s="142" t="s">
        <v>1053</v>
      </c>
      <c r="B132" s="141">
        <v>100</v>
      </c>
      <c r="C132" s="141">
        <v>168</v>
      </c>
      <c r="D132" s="140" t="s">
        <v>1658</v>
      </c>
    </row>
    <row r="133" spans="1:4" s="136" customFormat="1" ht="26.25" thickBot="1">
      <c r="A133" s="139" t="s">
        <v>1054</v>
      </c>
      <c r="B133" s="138">
        <v>101</v>
      </c>
      <c r="C133" s="138">
        <v>169</v>
      </c>
      <c r="D133" s="137" t="s">
        <v>1659</v>
      </c>
    </row>
    <row r="134" spans="1:4" s="143" customFormat="1" ht="29.25" customHeight="1" thickBot="1">
      <c r="A134" s="712" t="s">
        <v>1660</v>
      </c>
      <c r="B134" s="560"/>
      <c r="C134" s="560"/>
      <c r="D134" s="561" t="s">
        <v>1661</v>
      </c>
    </row>
    <row r="135" spans="1:4" s="136" customFormat="1" ht="26.25" thickBot="1">
      <c r="A135" s="142" t="s">
        <v>838</v>
      </c>
      <c r="B135" s="141">
        <v>102</v>
      </c>
      <c r="C135" s="141">
        <v>172</v>
      </c>
      <c r="D135" s="140" t="s">
        <v>772</v>
      </c>
    </row>
    <row r="136" spans="1:4" s="136" customFormat="1" ht="26.25" thickBot="1">
      <c r="A136" s="139" t="s">
        <v>861</v>
      </c>
      <c r="B136" s="138">
        <v>103</v>
      </c>
      <c r="C136" s="138">
        <v>174</v>
      </c>
      <c r="D136" s="137" t="s">
        <v>771</v>
      </c>
    </row>
    <row r="137" spans="1:4" s="136" customFormat="1" ht="36.75" thickBot="1">
      <c r="A137" s="142" t="s">
        <v>841</v>
      </c>
      <c r="B137" s="141">
        <v>104</v>
      </c>
      <c r="C137" s="141">
        <v>176</v>
      </c>
      <c r="D137" s="140" t="s">
        <v>770</v>
      </c>
    </row>
    <row r="138" spans="1:4" s="136" customFormat="1" ht="36.75" thickBot="1">
      <c r="A138" s="139" t="s">
        <v>1073</v>
      </c>
      <c r="B138" s="138">
        <v>105</v>
      </c>
      <c r="C138" s="138">
        <v>177</v>
      </c>
      <c r="D138" s="137" t="s">
        <v>1662</v>
      </c>
    </row>
    <row r="139" spans="1:4" s="136" customFormat="1" ht="36.75" thickBot="1">
      <c r="A139" s="142" t="s">
        <v>1204</v>
      </c>
      <c r="B139" s="141">
        <v>106</v>
      </c>
      <c r="C139" s="141">
        <v>178</v>
      </c>
      <c r="D139" s="140" t="s">
        <v>1663</v>
      </c>
    </row>
    <row r="140" spans="1:4" s="136" customFormat="1" ht="39" thickBot="1">
      <c r="A140" s="139" t="s">
        <v>1664</v>
      </c>
      <c r="B140" s="138">
        <v>107</v>
      </c>
      <c r="C140" s="138">
        <v>179</v>
      </c>
      <c r="D140" s="137" t="s">
        <v>1665</v>
      </c>
    </row>
    <row r="141" spans="1:4" s="136" customFormat="1" ht="36.75" thickBot="1">
      <c r="A141" s="142" t="s">
        <v>875</v>
      </c>
      <c r="B141" s="141">
        <v>108</v>
      </c>
      <c r="C141" s="141">
        <v>180</v>
      </c>
      <c r="D141" s="140" t="s">
        <v>769</v>
      </c>
    </row>
    <row r="142" spans="1:4" s="136" customFormat="1" ht="36.75" thickBot="1">
      <c r="A142" s="139" t="s">
        <v>862</v>
      </c>
      <c r="B142" s="138">
        <v>109</v>
      </c>
      <c r="C142" s="138">
        <v>181</v>
      </c>
      <c r="D142" s="137" t="s">
        <v>768</v>
      </c>
    </row>
    <row r="143" spans="1:4" s="136" customFormat="1" ht="36.75" thickBot="1">
      <c r="A143" s="142" t="s">
        <v>863</v>
      </c>
      <c r="B143" s="141">
        <v>110</v>
      </c>
      <c r="C143" s="141">
        <v>183</v>
      </c>
      <c r="D143" s="140" t="s">
        <v>767</v>
      </c>
    </row>
    <row r="144" spans="1:4" s="136" customFormat="1" ht="36.75" thickBot="1">
      <c r="A144" s="139" t="s">
        <v>847</v>
      </c>
      <c r="B144" s="138">
        <v>111</v>
      </c>
      <c r="C144" s="138">
        <v>184</v>
      </c>
      <c r="D144" s="137" t="s">
        <v>1194</v>
      </c>
    </row>
    <row r="145" spans="1:4" s="136" customFormat="1" ht="36.75" thickBot="1">
      <c r="A145" s="142" t="s">
        <v>858</v>
      </c>
      <c r="B145" s="141" t="s">
        <v>766</v>
      </c>
      <c r="C145" s="141">
        <v>185</v>
      </c>
      <c r="D145" s="140" t="s">
        <v>765</v>
      </c>
    </row>
    <row r="146" spans="1:4" s="136" customFormat="1" ht="60.75" thickBot="1">
      <c r="A146" s="139" t="s">
        <v>980</v>
      </c>
      <c r="B146" s="138" t="s">
        <v>764</v>
      </c>
      <c r="C146" s="138">
        <v>186</v>
      </c>
      <c r="D146" s="137" t="s">
        <v>1668</v>
      </c>
    </row>
    <row r="147" spans="1:4" s="143" customFormat="1" ht="29.25" customHeight="1" thickBot="1">
      <c r="A147" s="712" t="s">
        <v>1526</v>
      </c>
      <c r="B147" s="560"/>
      <c r="C147" s="560"/>
      <c r="D147" s="561" t="s">
        <v>1666</v>
      </c>
    </row>
    <row r="148" spans="1:4" s="136" customFormat="1" ht="36.75" thickBot="1">
      <c r="A148" s="142" t="s">
        <v>1233</v>
      </c>
      <c r="B148" s="141">
        <v>114</v>
      </c>
      <c r="C148" s="141">
        <v>188</v>
      </c>
      <c r="D148" s="140" t="s">
        <v>763</v>
      </c>
    </row>
    <row r="149" spans="1:4" s="136" customFormat="1" ht="26.25" thickBot="1">
      <c r="A149" s="139" t="s">
        <v>1667</v>
      </c>
      <c r="B149" s="138">
        <v>115</v>
      </c>
      <c r="C149" s="138">
        <v>190</v>
      </c>
      <c r="D149" s="137" t="s">
        <v>762</v>
      </c>
    </row>
    <row r="150" spans="1:4" s="136" customFormat="1" ht="26.25" thickBot="1">
      <c r="A150" s="142" t="s">
        <v>1669</v>
      </c>
      <c r="B150" s="141">
        <v>116</v>
      </c>
      <c r="C150" s="141">
        <v>192</v>
      </c>
      <c r="D150" s="140" t="s">
        <v>761</v>
      </c>
    </row>
    <row r="151" spans="1:4" s="114" customFormat="1">
      <c r="A151" s="135"/>
      <c r="B151" s="130"/>
      <c r="C151" s="130"/>
      <c r="D151" s="134"/>
    </row>
    <row r="152" spans="1:4" s="114" customFormat="1">
      <c r="A152" s="135"/>
      <c r="B152" s="130"/>
      <c r="C152" s="130"/>
      <c r="D152" s="134"/>
    </row>
    <row r="153" spans="1:4" s="114" customFormat="1">
      <c r="A153" s="135"/>
      <c r="B153" s="130"/>
      <c r="C153" s="130"/>
      <c r="D153" s="134"/>
    </row>
    <row r="154" spans="1:4" s="114" customFormat="1">
      <c r="A154" s="135"/>
      <c r="B154" s="130"/>
      <c r="C154" s="130"/>
      <c r="D154" s="134"/>
    </row>
    <row r="155" spans="1:4">
      <c r="A155" s="132"/>
      <c r="D155" s="133"/>
    </row>
    <row r="156" spans="1:4">
      <c r="A156" s="132"/>
      <c r="D156" s="133"/>
    </row>
    <row r="157" spans="1:4">
      <c r="A157" s="132"/>
      <c r="D157" s="133"/>
    </row>
    <row r="158" spans="1:4">
      <c r="A158" s="132"/>
      <c r="D158" s="133"/>
    </row>
    <row r="159" spans="1:4">
      <c r="A159" s="132"/>
      <c r="D159" s="133"/>
    </row>
    <row r="160" spans="1:4">
      <c r="A160" s="132"/>
      <c r="D160" s="133"/>
    </row>
    <row r="161" spans="1:4">
      <c r="A161" s="132"/>
      <c r="D161" s="133"/>
    </row>
    <row r="162" spans="1:4">
      <c r="A162" s="132"/>
    </row>
    <row r="163" spans="1:4">
      <c r="A163" s="132"/>
    </row>
    <row r="164" spans="1:4">
      <c r="A164" s="132"/>
    </row>
    <row r="165" spans="1:4">
      <c r="A165" s="132"/>
    </row>
    <row r="166" spans="1:4">
      <c r="A166" s="132"/>
    </row>
    <row r="167" spans="1:4">
      <c r="A167" s="132"/>
    </row>
    <row r="168" spans="1:4">
      <c r="A168" s="132"/>
    </row>
    <row r="169" spans="1:4">
      <c r="A169" s="132"/>
    </row>
    <row r="170" spans="1:4">
      <c r="A170" s="132"/>
    </row>
    <row r="171" spans="1:4">
      <c r="A171" s="132"/>
    </row>
    <row r="172" spans="1:4">
      <c r="A172" s="132"/>
      <c r="B172" s="126"/>
      <c r="C172" s="126"/>
      <c r="D172" s="126"/>
    </row>
    <row r="173" spans="1:4">
      <c r="A173" s="132"/>
      <c r="B173" s="126"/>
      <c r="C173" s="126"/>
      <c r="D173" s="126"/>
    </row>
    <row r="174" spans="1:4">
      <c r="A174" s="132"/>
      <c r="B174" s="126"/>
      <c r="C174" s="126"/>
      <c r="D174" s="126"/>
    </row>
    <row r="175" spans="1:4">
      <c r="A175" s="132"/>
      <c r="B175" s="126"/>
      <c r="C175" s="126"/>
      <c r="D175" s="126"/>
    </row>
    <row r="176" spans="1:4">
      <c r="A176" s="132"/>
      <c r="B176" s="126"/>
      <c r="C176" s="126"/>
      <c r="D176" s="126"/>
    </row>
    <row r="177" spans="1:4">
      <c r="A177" s="132"/>
      <c r="B177" s="126"/>
      <c r="C177" s="126"/>
      <c r="D177" s="126"/>
    </row>
    <row r="178" spans="1:4">
      <c r="A178" s="132"/>
      <c r="B178" s="126"/>
      <c r="C178" s="126"/>
      <c r="D178" s="126"/>
    </row>
    <row r="179" spans="1:4">
      <c r="A179" s="132"/>
      <c r="B179" s="126"/>
      <c r="C179" s="126"/>
      <c r="D179" s="126"/>
    </row>
    <row r="180" spans="1:4">
      <c r="A180" s="132"/>
      <c r="B180" s="126"/>
      <c r="C180" s="126"/>
      <c r="D180" s="126"/>
    </row>
    <row r="181" spans="1:4">
      <c r="A181" s="132"/>
      <c r="B181" s="126"/>
      <c r="C181" s="126"/>
      <c r="D181" s="126"/>
    </row>
    <row r="182" spans="1:4">
      <c r="A182" s="132"/>
      <c r="B182" s="126"/>
      <c r="C182" s="126"/>
      <c r="D182" s="126"/>
    </row>
    <row r="183" spans="1:4">
      <c r="A183" s="132"/>
      <c r="B183" s="126"/>
      <c r="C183" s="126"/>
      <c r="D183" s="126"/>
    </row>
    <row r="184" spans="1:4">
      <c r="A184" s="132"/>
      <c r="B184" s="126"/>
      <c r="C184" s="126"/>
      <c r="D184" s="126"/>
    </row>
    <row r="185" spans="1:4">
      <c r="A185" s="132"/>
      <c r="B185" s="126"/>
      <c r="C185" s="126"/>
      <c r="D185" s="126"/>
    </row>
    <row r="186" spans="1:4">
      <c r="A186" s="132"/>
      <c r="B186" s="126"/>
      <c r="C186" s="126"/>
      <c r="D186" s="126"/>
    </row>
    <row r="187" spans="1:4">
      <c r="A187" s="132"/>
      <c r="B187" s="126"/>
      <c r="C187" s="126"/>
      <c r="D187" s="126"/>
    </row>
    <row r="188" spans="1:4">
      <c r="A188" s="132"/>
      <c r="B188" s="126"/>
      <c r="C188" s="126"/>
      <c r="D188" s="126"/>
    </row>
    <row r="189" spans="1:4">
      <c r="A189" s="132"/>
      <c r="B189" s="126"/>
      <c r="C189" s="126"/>
      <c r="D189" s="126"/>
    </row>
    <row r="190" spans="1:4">
      <c r="A190" s="132"/>
      <c r="B190" s="126"/>
      <c r="C190" s="126"/>
      <c r="D190" s="126"/>
    </row>
    <row r="191" spans="1:4">
      <c r="A191" s="132"/>
      <c r="B191" s="126"/>
      <c r="C191" s="126"/>
      <c r="D191" s="126"/>
    </row>
  </sheetData>
  <mergeCells count="2">
    <mergeCell ref="A1:D1"/>
    <mergeCell ref="A2:D2"/>
  </mergeCells>
  <hyperlinks>
    <hyperlink ref="A36" location="'5'!A1" display="السكان (15 سنة فأكثر) حسب العلاقة بقوة العمل وفئات العمر"/>
    <hyperlink ref="A32" location="'1'!A1" display="السكان (15 سنة فأكثر) والقوى العاملة حسب البلدية"/>
    <hyperlink ref="A33" location="'2'!A1" display="الذكور (15 سنة فأكثر) من السكان والقوى العاملة حسب البلدية"/>
    <hyperlink ref="A35" location="'4'!A1" display="السكان (15 سنة فأكثر) حسب العلاقة بقوة العمل والجنسية (قطريون - غير قطريين) والجنس"/>
    <hyperlink ref="A34" location="'3'!A1" display="الإناث (15 سنة فأكثر) من السكان والقوى العاملة حسب البلدية"/>
    <hyperlink ref="A37" location="'6'!A1" display="الذكور (15 سنة فأكثر) حسب العلاقة بقوة العمل وفئات العمر"/>
    <hyperlink ref="A38" location="'07'!A1" display="الإناث (15 سنة فأكثر) حسب العلاقة بقوة العمل وفئات العمر"/>
    <hyperlink ref="A39" location="'08'!A1" display="السكان القطريون (15 سنة فأكثر) حسب الحالة التعليمية وفئات العمر"/>
    <hyperlink ref="A40" location="'09'!A1" display=" الذكور القطريون (15 سنة فأكثر) حسب الحالة التعليمية وفئات العمر"/>
    <hyperlink ref="A41" location="'10'!A1" display="الإناث القطريات (15 سنة فأكثر) حسب الحالة التعليمية وفئات العمر"/>
    <hyperlink ref="A42" location="'11'!A1" display="السكان غير القطريين (15 سنة فأكثر) حسب الحالة التعليمية وفئات العمر"/>
    <hyperlink ref="A43" location="'12'!A1" display="الذكور غير القطريين (15 سنة فأكثر) حسب الحالة التعليمية وفئات العمر"/>
    <hyperlink ref="A44" location="'13'!A1" display="الإناث غير القطريات (15 سنة فأكثر) حسب الحالة التعليمية وفئات العمر"/>
    <hyperlink ref="A45" location="'14'!A1" display="السكان (15 سنة فأكثر) حسب الحالة التعليمية وفئات العمر"/>
    <hyperlink ref="A46" location="'15'!A1" display="الذكور (15 سنة فأكثر) حسب الحالة التعليمية وفئات العمر "/>
    <hyperlink ref="A47" location="'16'!A1" display="الإناث (15 سنة فأكثر) حسب الحالة التعليمية وفئات العمر "/>
    <hyperlink ref="A48" location="'017'!A1" display="السكان (15 سنة فأكثر) حسب الجنسية (قطريون - غير قطريين) والجنس والحالة الزواجية"/>
    <hyperlink ref="A50" location="'018'!A1" display="السكان النشيطون اقتصادياً (15 سنة فأكثر) حسب الجنسية (قطريون - غير قطريين) والجنس والحالة العملية"/>
    <hyperlink ref="D50" location="'018'!A1" display="Economically Active Population (15 Years and above) by Nationality (Qatari, Non-Qatari), Sex &amp; Employment Status"/>
    <hyperlink ref="A51" location="'019'!A1" display="السكان النشيطون اقتصادياً (15 سنة فأكثر) حسب الجنسية (قطريون - غير قطريين) والجنس والمهنة"/>
    <hyperlink ref="D51" location="'019'!A1" display="Economically Active Population (15 Years and above) by Nationality (Qatari, Non-Qatari), Sex &amp; Occupation"/>
    <hyperlink ref="A52" location="'020'!A1" display="السكان النشيطون اقتصادياً (15 سنة فأكثر) حسب الجنسية (قطريون - غير قطريين) والجنس وفئات العمر"/>
    <hyperlink ref="D52" location="'020'!A1" display="Economically Active Population (15 Years and above) by Nationality (Qatari, Non-Qatari), Sex &amp; Age Group"/>
    <hyperlink ref="A53" location="'021'!A1" display="السكان النشيطون اقتصادياً (15 سنة فأكثر) حسب الجنسية (قطريون - غير قطريين) والجنس والحالة التعليمية"/>
    <hyperlink ref="D53" location="'021'!A1" display="Economically Active Population (15 Years and above) by Nationality (Qatari, Non-Qatari), Sex &amp; Educational Status"/>
    <hyperlink ref="A54" location="'022'!A1" display="السكان النشيطون اقتصادياً (15 سنة فأكثر) حسب الجنسية (قطريون - غير قطريين) والجنس والنشاط الاقتصادي"/>
    <hyperlink ref="D54" location="'022'!A1" display="Economically Active Population (15 Years and above) by Nationality (Qatari, Non-Qatari), Sex &amp; Economic Activity"/>
    <hyperlink ref="A55" location="'023'!A1" display="السكان النشيطون اقتصادياً (15 سنة فأكثر) حسب الجنسية (قطريون - غير قطريين) والجنس والقطاع"/>
    <hyperlink ref="D55" location="'023'!A1" display="Economically Active Population (15 Years and above) by Nationality (Qatari, Non-Qatari), Sex &amp; Sector"/>
    <hyperlink ref="A56" location="'024'!A1" display="المشتغلون بأجر (15 سنة فأكثر) ومتوسط الأجر الشهري (بالريال القطري)  حسب الجنس والمهنة"/>
    <hyperlink ref="D56" location="'024'!A1" display="Workers in Paid Employment (15 Years &amp; above) and Average Monthly Wage (Q.R.) by Sex and Occupation"/>
    <hyperlink ref="A57" location="'025'!A1" display="المشتغلون بأجر (15 سنة فأكثر) ومتوسط الأجر الشهري (بالريال القطري) حسب الجنس والنشاط الاقتصادي"/>
    <hyperlink ref="D57" location="'025'!A1" display="Workers in Paid Employment (15 Years &amp; above) and Average Monthly Wage (Q.R.) by Sex and Economic Activity"/>
    <hyperlink ref="A58" location="'026'!A1" display="المشتغلون بأجر (15 سنة فأكثر) ومتوسط الأجر الشهري (بالريال القطري) حسب الجنس والحالة التعليمية"/>
    <hyperlink ref="D58" location="'026'!A1" display="Workers in Paid Employment (15 Years &amp; above) and Average Monthly Wage (Q.R.) by Sex and Educational Status"/>
    <hyperlink ref="A59" location="'027'!A1" display="المشتغلون بأجر (15 سنة فأكثر) ومتوسط الأجر الشهري (بالريال القطري) حسب الجنس والقطاع"/>
    <hyperlink ref="D59" location="'027'!A1" display="Workers in Paid Employment (15 Years &amp; above) and Average Monthly Wage (Q.R.) by Sex and Sector"/>
    <hyperlink ref="A60" location="'028'!A1" display="المشتغلون (15 سنة فأكثر) ومتوسط ساعات العمل حسب الجنسية (قطريون - غير قطريين) والجنس والمهنة"/>
    <hyperlink ref="D60" location="'028'!A1" display="Employed Persons (15 Years &amp; above) and Average Work Hours by Nationality(Qatari, Non-Qatari), Sex &amp; Occupation"/>
    <hyperlink ref="A61" location="'029'!A1" display="المشتغلون (15 سنة فأكثر) ومتوسط ساعات العمل حسب  الجنس والنشاط الاقتصادي"/>
    <hyperlink ref="D61" location="'029'!A1" display="Employed Persons (15 Years &amp; above) and Average Work Hours by Sex &amp; Economic Activity"/>
    <hyperlink ref="A62" location="'030'!A1" display="المشتغلون (15 سنة فأكثر) ومتوسط ساعات العمل حسب الجنس والحالة التعليمية"/>
    <hyperlink ref="D62" location="'030'!A1" display="Employed Persons (15 Years &amp; above) and Average Work Hours by Sex &amp; Educational Status"/>
    <hyperlink ref="A63" location="'031'!A1" display="المشتغلون (15 سنة فأكثر) ومتوسط ساعات العمل حسب الجنس والقطاع"/>
    <hyperlink ref="D63" location="'031'!A1" display="Employed Persons (15 Years &amp; above) and Average Work Hours by Sex &amp; Sector"/>
    <hyperlink ref="A64" location="'032'!A1" display="المشتغلون (15 سنة فأكثر) حسب الجنسية (قطريون - غير قطريين) والجنس والاستقرار في العمل"/>
    <hyperlink ref="D64" location="'032'!A1" display="Employed Persons (15 Years &amp; above) by Nationality (Qatari, Non-Qatari), Sex &amp; Stability at Work"/>
    <hyperlink ref="A65" location="'033'!A1" display="السكان النشيطون اقتصادياً (15 سنة فأكثر) حسب الحالة العملية والمهنة"/>
    <hyperlink ref="D65" location="'033'!A1" display="Economically Active Population (15 Years &amp; above) by Employment Status &amp; Occupation"/>
    <hyperlink ref="A66" location="'034'!A1" display="الذكور النشيطون اقتصادياً (15 سنة فأكثر) حسب الحالة العملية والمهنة"/>
    <hyperlink ref="D66" location="'034'!A1" display="Male Economically Active Population (15 Years &amp; above) by Employment Status &amp; Occupation"/>
    <hyperlink ref="A67" location="'035'!A1" display="الإناث النشيطات اقتصادياً (15 سنة فأكثر) حسب الحالة العملية والمهنة"/>
    <hyperlink ref="D67" location="'035'!A1" display="Female Economically Active Population (15 Years &amp; above) by Employment Status &amp; Occupation"/>
    <hyperlink ref="A68" location="'036'!A1" display="السكان النشيطون اقتصادياً (15 سنة فأكثر) حسب الحالة العملية والنشاط الاقتصادي"/>
    <hyperlink ref="D68" location="'036'!A1" display="Economically Active Population (15 Years &amp; above) by Employment Status &amp; Economic Activity"/>
    <hyperlink ref="A69" location="'037'!A1" display="الذكور النشيطون اقتصادياً (15 سنة فأكثر) حسب الحالة العملية والنشاط الاقتصادي"/>
    <hyperlink ref="A70" location="'038'!A1" display="الإناث النشيطات اقتصادياً (15 سنة فأكثر) حسب الحالة العملية والنشاط الاقتصادي"/>
    <hyperlink ref="A71" location="'039'!A1" display="السكان النشيطون اقتصادياً (15 سنة فأكثر) حسب المهنة والنشاط الاقتصادي"/>
    <hyperlink ref="A72" location="'040'!A1" display="الذكور النشيطون اقتصادياً (15 سنة فأكثر) حسب المهنة والنشاط الاقتصادي"/>
    <hyperlink ref="A73" location="'041'!A1" display="الإناث النشيطات اقتصادياً (15 سنة فأكثر) حسب المهنة والنشاط الاقتصادي"/>
    <hyperlink ref="A74" location="'042'!A1" display="السكان النشيطون اقتصادياً (15 سنة فأكثر) حسب الحالة التعليمية والمهنة"/>
    <hyperlink ref="A75" location="'043'!A1" display="الذكور النشيطون اقتصادياً (15 سنة فأكثر) حسب الحالة التعليمية والمهنة"/>
    <hyperlink ref="A76" location="'044'!A1" display="الإناث النشيطات اقتصادياً (15 سنة فأكثر) حسب الحالة التعليمية والمهنة"/>
    <hyperlink ref="A77" location="'045'!A1" display="السكان النشيطون اقتصادياً (15 سنة فأكثر) حسب القطاع والمهنة"/>
    <hyperlink ref="A78" location="'046'!A1" display="الذكور النشيطون اقتصادياً (15 سنة فأكثر) حسب القطاع والمهنة"/>
    <hyperlink ref="A79" location="'047'!A1" display="الإناث النشيطات اقتصادياً (15 سنة فأكثر) حسب القطاع والمهنة"/>
    <hyperlink ref="A80" location="'048'!A1" display="السكان النشيطون اقتصادياً (15 سنة فأكثر) حسب فئات العمر والمهنة"/>
    <hyperlink ref="A81" location="'049'!A1" display="الذكور النشيطون اقتصادياً (15 سنة فأكثر) حسب فئات العمر والمهنة"/>
    <hyperlink ref="A82" location="'050'!A1" display="الإناث النشيطات اقتصادياً (15 سنة فأكثر) حسب فئات العمر والمهنة"/>
    <hyperlink ref="A83" location="'051'!A1" display="السكان النشيطون اقتصادياً (15 سنة فأكثر) حسب الحالة التعليمية والنشاط الاقتصادي"/>
    <hyperlink ref="A84" location="'052'!A1" display="الذكور النشيطون اقتصادياً (15 سنة فأكثر) حسب الحالة التعليمية والنشاط الاقتصادي"/>
    <hyperlink ref="A85" location="'053'!A1" display="الإناث النشيطات اقتصادياً (15 سنة فأكثر) حسب الحالة التعليمية والنشاط الاقتصادي"/>
    <hyperlink ref="A86" location="'054'!A1" display="السكان النشيطون اقتصادياً (15 سنة فأكثر) حسب القطاع  والنشاط الاقتصادي"/>
    <hyperlink ref="A87" location="'055'!A1" display="الذكور النشيطون اقتصادياً (15 سنة فأكثر) حسب القطاع  والنشاط الاقتصادي"/>
    <hyperlink ref="A88" location="'056'!A1" display="الإناث النشيطات اقتصادياً (15 سنة فأكثر) حسب القطاع  والنشاط الاقتصادي"/>
    <hyperlink ref="A89" location="'057'!A1" display="السكان النشيطون اقتصادياً (15 سنة فأكثر) حسب فئات العمر والنشاط الاقتصادي"/>
    <hyperlink ref="A90" location="'058'!A1" display="الذكور النشيطون اقتصادياً (15 سنة فأكثر) حسب فئات العمر والنشاط الاقتصادي"/>
    <hyperlink ref="A91" location="'059'!A1" display="الإناث النشيطات اقتصادياً (15 سنة فأكثر) حسب فئات العمر والنشاط الاقتصادي"/>
    <hyperlink ref="A92" location="'060'!A1" display="السكان النشيطون اقتصادياً (15 سنة فأكثر) حسب الحالة التعليمية والقطاع"/>
    <hyperlink ref="A93" location="'061'!A1" display="الذكور النشيطون اقتصادياً (15 سنة فأكثر) حسب الحالة التعليمية والقطاع"/>
    <hyperlink ref="A94" location="'062'!A1" display="الإناث النشيطات اقتصادياً (15 سنة فأكثر) حسب الحالة التعليمية والقطاع"/>
    <hyperlink ref="A95" location="'063'!A1" display="السكان القطريون النشيطون اقتصادياً (15 سنة فأكثر) حسب الحالة العملية والمهنة"/>
    <hyperlink ref="A96" location="'064'!A1" display="الذكور القطريون النشيطون اقتصادياً (15 سنة فأكثر) حسب الحالة العملية والمهنة"/>
    <hyperlink ref="A97" location="'065'!A1" display="الإناث القطريات النشيطات اقتصادياً (15 سنة فأكثر) حسب الحالة العملية والمهنة"/>
    <hyperlink ref="A98" location="'066'!A1" display="السكان القطريون النشيطون اقتصادياً (15 سنة فأكثر) حسب الحالة العملية والنشاط الاقتصادي"/>
    <hyperlink ref="A99" location="'067'!A1" display="الذكور القطريون النشيطون اقتصادياً (15 سنة فأكثر) حسب الحالة العملية والنشاط الاقتصادي"/>
    <hyperlink ref="A100" location="'068'!A1" display="الإناث القطريات النشيطات اقتصادياً (15 سنة فأكثر) حسب الحالة العملية والنشاط الاقتصادي"/>
    <hyperlink ref="A101" location="'069'!A1" display="السكان القطريون النشيطون اقتصادياً (15 سنة فأكثر) حسب المهنة والنشاط الاقتصادي"/>
    <hyperlink ref="A102" location="'070'!A1" display="الذكور القطريون النشيطون اقتصادياً (15 سنة فأكثر) حسب المهنة والنشاط الاقتصادي"/>
    <hyperlink ref="A103" location="'071'!A1" display="الإناث القطريات النشيطات اقتصادياً (15 سنة فأكثر) حسب المهنة والنشاط الاقتصادي"/>
    <hyperlink ref="A104" location="'072'!A1" display="السكان القطريون النشيطون اقتصادياً (15 سنة فأكثر) حسب الحالة التعليمية والمهنة"/>
    <hyperlink ref="A105" location="'073'!A1" display="الذكور القطريون النشيطون اقتصادياً (15 سنة فأكثر) حسب الحالة التعليمية والمهنة"/>
    <hyperlink ref="A106" location="'074'!A1" display="الإناث القطريات النشيطات اقتصادياً (15 سنة فأكثر) حسب الحالة التعليمية والمهنة"/>
    <hyperlink ref="A107" location="'075'!A1" display="السكان القطريون النشيطون اقتصادياً (15 سنة فأكثر) حسب القطاع والمهنة"/>
    <hyperlink ref="A108" location="'076'!A1" display="الذكور القطريون النشيطون اقتصادياً (15 سنة فأكثر) حسب القطاع والمهنة"/>
    <hyperlink ref="A109" location="'077'!A1" display="الإناث القطريات النشيطات اقتصادياً (15 سنة فأكثر) حسب القطاع والمهنة"/>
    <hyperlink ref="A110" location="'078'!A1" display="السكان القطريون النشيطون اقتصادياً (15 سنة فأكثر) حسب القطاع والنشاط الاقتصادي"/>
    <hyperlink ref="A111" location="'079'!A1" display="الذكور القطريون النشيطون اقتصادياً (15 سنة فأكثر) حسب القطاع والنشاط الاقتصادي"/>
    <hyperlink ref="A112" location="'080'!A1" display="الإناث القطريات النشيطات اقتصادياً (15 سنة فأكثر) حسب القطاع والنشاط الاقتصادي"/>
    <hyperlink ref="A113" location="'081'!A1" display="السكان غير القطريين النشيطين اقتصادياً (15 سنة فأكثر) حسب الحالة العملية والمهنة"/>
    <hyperlink ref="A114" location="'082'!A1" display="الذكور غير القطريين النشيطين اقتصادياً (15 سنة فأكثر) حسب الحالة العملية والمهنة"/>
    <hyperlink ref="A115" location="'083'!A1" display="الإناث غير القطريات النشيطات اقتصادياً (15 سنة فأكثر) حسب الحالة العملية والمهنة"/>
    <hyperlink ref="A116" location="'084'!A1" display="السكان غير القطريين النشيطين اقتصادياً (15 سنة فأكثر) حسب الحالة العملية والنشاط الاقتصادي"/>
    <hyperlink ref="A117" location="'085'!A1" display="الذكور غير القطريين النشيطين اقتصادياً (15 سنة فأكثر) حسب الحالة العملية والنشاط الاقتصادي"/>
    <hyperlink ref="A118" location="'086'!A1" display="الإناث غير القطريات النشيطات اقتصادياً (15 سنة فأكثر) حسب الحالة العملية والنشاط الاقتصادي"/>
    <hyperlink ref="A119" location="'087'!A1" display="السكان غير القطريين النشيطين اقتصادياً (15 سنة فأكثر) حسب المهنة والنشاط الاقتصادي"/>
    <hyperlink ref="A120" location="'088'!A1" display="الذكور غير القطريين النشيطين اقتصادياً (15 سنة فأكثر) حسب المهنة والنشاط الاقتصادي"/>
    <hyperlink ref="A121" location="'089'!A1" display="الإناث غير القطريات النشيطات اقتصادياً (15 سنة فأكثر) حسب المهنة والنشاط الاقتصادي"/>
    <hyperlink ref="A122" location="'090'!A1" display="السكان غير القطريين النشيطين اقتصادياً (15 سنة فأكثر) حسب الحالة التعليمية والمهنة"/>
    <hyperlink ref="A123" location="'091'!A1" display="الذكور غير القطريين النشيطين اقتصادياً (15 سنة فأكثر) حسب الحالة التعليمية والمهنة"/>
    <hyperlink ref="A124" location="'092'!A1" display="الإناث غير القطريات النشيطات اقتصادياً (15 سنة فأكثر) حسب الحالة التعليمية والمهنة"/>
    <hyperlink ref="A125" location="'093'!A1" display="السكان غير القطريين النشيطين اقتصادياً (15 سنة فأكثر) حسب الحالة التعليمية والقطاع"/>
    <hyperlink ref="A126" location="'094'!A1" display="الذكور غير القطريين النشيطين اقتصادياً (15 سنة فأكثر) حسب الحالة التعليمية والقطاع"/>
    <hyperlink ref="A127" location="'095'!A1" display="الإناث غير النشيطات اقتصادياً (15 سنة فأكثر) حسب الحالة التعليمية والقطاع"/>
    <hyperlink ref="A128" location="'096'!A1" display="السكان غير القطريين النشيطين اقتصادياً (15 سنة فأكثر) حسب القطاع والمهنة"/>
    <hyperlink ref="A129" location="'097'!A1" display="الذكور غير القطريين النشيطين اقتصادياً (15 سنة فأكثر) حسب القطاع والمهنة"/>
    <hyperlink ref="A130" location="'098'!A1" display="الإناث غير القطريات النشيطات اقتصادياً (15 سنة فأكثر) حسب القطاع والمهنة"/>
    <hyperlink ref="A131" location="'099'!A1" display="السكان غير القطريين النشيطين اقتصادياً (15 سنة فأكثر) حسب القطاع والنشاط الاقتصادي"/>
    <hyperlink ref="A132" location="'100'!A1" display="الذكور غير القطريين النشيطين اقتصادياً (15 سنة فأكثر) حسب القطاع والنشاط الاقتصادي"/>
    <hyperlink ref="A133" location="'101'!A1" display="الإناث غير القطريات النشيطات اقتصادياً (15 سنة فأكثر) حسب القطاع والنشاط الاقتصادي"/>
    <hyperlink ref="A135" location="'102'!A1" display="المتعطلون (15 سنة فأكثر) حسب الجنسية (قطريون - غير قطريين) والجنس والحالة التعليمية"/>
    <hyperlink ref="A136" location="'103'!A1" display="المتعطلون (15 سنة فأكثر) حسب الجنسية (قطريون - غير قطريين) والجنس وفئات العمر"/>
    <hyperlink ref="A137" location="'104'!A1" display="المتعطلون (15 سنة فأكثر) حسب الجنسية (قطريون - غير قطريين) والجنس وإجراءات البحث عن عمل"/>
    <hyperlink ref="A138" location="'105'!A1" display="المتعطلون (15 سنة فأكثر) حسب الجنسية (قطريون - غير قطريين) والجنس وأسباب عدم البحث عن العمل"/>
    <hyperlink ref="A140" location="'106'!A1" display="المتعطلون القطريون (15 سنة فأكثر) الحاصلون على تعليم أقل من الثانوية الذين التحقوا بدورات تدريبية حسب الجنس ونوع الدورة"/>
    <hyperlink ref="A141" location="'108'!A1" display="المتعطلون القطريون ( 15 سنة فأكثر ) دون الثانوية حسب الجنس واستعدادهم للتدريب فى المجال الحرفى"/>
    <hyperlink ref="A142" location="'109'!A1" display="المتعطلون (15 سنة فأكثر) حسب الجنسية (قطريون - غير قطريين) والجنس ومدة البحث عن العمل بالشهور"/>
    <hyperlink ref="A143" location="'110'!A1" display="المتعطلون (15 سنة فأكثر) حسب الجنسية (قطريون - غير قطريين) والجنس وأسباب التعطل"/>
    <hyperlink ref="A139" location="'111'!A1" display="المتعطلون القطريون (15 سنة فأكثر) الحاصلون على تعليم أقل من الثانوية حسب الجنس والالتحاق بالدورات التدريبية"/>
    <hyperlink ref="A145" location="'112'!A1" display="المتعطلون القطريون (15 سنة فأكثر) حسب الجنس والرغبة للعمل في القطاع الخاص"/>
    <hyperlink ref="A146" location="'113'!A1" display="المتعطلون القطريون (15 سنة فأكثر) حسب الجنس والحصول على عرض للعمل بالقطاع الخاص"/>
    <hyperlink ref="A148" location="'114'!A1" display="السكان (15 سنة فأكثر) غير النشيطين اقتصادياً حسب الجنسية (قطريون - غير قطريين) والجنس والحالة التعليمية"/>
    <hyperlink ref="A149" location="'115'!A1" display="السكان (15 سنة فأكثر) غير النشيطين اقتصادياً حسب الجنسية (قطريون - غير قطريين) والجنس والفئات العمرية"/>
    <hyperlink ref="A150" location="'116'!A1" display="السكان (15 سنة فأكثر) غير النشيطين اقتصادياً حسب الجنسية (قطريون - غير قطريين) والجنس والحالة الزواجية"/>
    <hyperlink ref="A7:D7" location="'1A'!A1" display="السكان النشيطون اقتصاديا (15 سنة فأكثر) حسب الجنسية والجنس 2006-2011"/>
    <hyperlink ref="A8:D8" location="'2A'!A1" display="السكان غير النشيطون اقتصاديا(15 سنة فأكثر) حسب الجنسية والجنس 2006-2001"/>
    <hyperlink ref="A10:D10" location="'4A'!A1" display="معدل المشاركة الاقتصادية للشباب (15- 24 سنة) حسب الجنسية والنوع 2007- 2013"/>
    <hyperlink ref="A12:D12" location="'6A'!A1" display="معدل المشاركة الاقتصادية للاناث القطريات (15 سنة فأكثر) حسب الفئات العمرية 2007 -2013"/>
    <hyperlink ref="A13:D13" location="'7A'!A1" display="معدل المشاركة الاقتصادية لاجمالي القطريون (15 سنة فأكثر) حسب الفئات العمرية 2007 -2013"/>
    <hyperlink ref="A14:D14" location="'8A'!A1" display="معدل المشاركة الاقتصادية للذكور غير القطريون (15 سنة فأكثر) حسب الفئات العمرية 2007 -2013"/>
    <hyperlink ref="A15:D15" location="'9A'!A1" display="معدل المشاركة الاقتصادية للاناث غير القطريات (15 سنة فأكثر) حسب الفئات العمرية 2007 -2013"/>
    <hyperlink ref="A16:D16" location="'10A'!A1" display="معدل المشاركة الاقتصادية لاجمالي غير القطريون (15 سنة فأكثر) حسب الفئات العمرية 2007 -2013"/>
    <hyperlink ref="A17:D17" location="'11A'!A1" display="معدل المشاركة الاقتصادية للذكور (15 سنة فأكثر) حسب الفئات العمرية 2007 -2013"/>
    <hyperlink ref="A18:D18" location="'12A'!A1" display="معدل المشاركة الاقتصادية للاناث (15 سنة فأكثر) حسب الفئات العمرية 2007 -2013"/>
    <hyperlink ref="A19:D19" location="'13A'!A1" display="معدل المشاركة الاقتصادية لاجمالي السكان (15 سنة فأكثر) حسب الفئات العمرية 2007 -2013"/>
    <hyperlink ref="A20:D20" location="'14A'!A1" display="نسبة العمالة لاجمالي السكان حسب الجنس 2007- 2013"/>
    <hyperlink ref="A9:D9" location="'3A'!A1" display="معدل المشاركة حسب الجنسية والنوع 2007 - 2013"/>
    <hyperlink ref="A21:D21" location="'15A'!A1" display="معدل الاستخدام حسب الجنسية والجنس 2007 - 2013"/>
    <hyperlink ref="A24:D24" location="'18A'!A1" display="معدل البطالة (15 سنة فأكثر) حسب الجنسية والجنس 2007 - 2013"/>
    <hyperlink ref="A23:D23" location="'17A'!A1" display="نسبة السكان النشيطون اقتصاديا (15 سنة فأكثر) في الانشطة الاقتصادية حسب الجنس 2007 - 2013"/>
    <hyperlink ref="A25:D25" location="'19A'!A1" display="معدل البطالة للشباب (15 -24 سنة) حسب الجنسية والجنس 2007 - 2013"/>
    <hyperlink ref="A28:D28" location="'22A'!A1" display="نسبة الذين يعملون لحسابهم الخاص والذين يعملون لدى العائلة من إجمالي القوى العاملة 2007 - 2013"/>
    <hyperlink ref="A27:D27" location="'21A'!A1" display="حصة الإناث في الوظائف المدفوعة الأجر في القطاع غير الزراعي 2007 - 2013"/>
    <hyperlink ref="A26:D26" location="'20A'!A1" display="متوسط الأجر الشهري بالريال القطري للمشتغلين بأجر حسب الجنس ومؤشر المساواة بين الجنسين 2007 - 2013"/>
    <hyperlink ref="A11:D11" location="'5A'!A1" display="معدل المشاركة الاقتصادية للذكور القطريين (15 سنة فأكثر) حسب الفئات العمرية 2007 - 2013"/>
    <hyperlink ref="B7" location="'1A'!A1" display="السكان النشيطون اقتصاديا (15 سنة فأكثر) حسب الجنسية والجنس 2006-2011"/>
    <hyperlink ref="B8" location="'2A'!A1" display="السكان غير النشيطون اقتصاديا(15 سنة فأكثر) حسب الجنسية والجنس 2006-2001"/>
    <hyperlink ref="B9" location="'1A'!A1" display="'1A'!A1"/>
    <hyperlink ref="B11" location="'5A'!A1" display="'5A'!A1"/>
    <hyperlink ref="B13" location="'7A'!A1" display="'7A'!A1"/>
    <hyperlink ref="B15" location="'9A'!A1" display="'9A'!A1"/>
    <hyperlink ref="B17" location="'11A'!A1" display="'11A'!A1"/>
    <hyperlink ref="B19" location="'13A'!A1" display="'13A'!A1"/>
    <hyperlink ref="B21" location="'15A'!A1" display="'15A'!A1"/>
    <hyperlink ref="B23" location="'17A'!A1" display="'17A'!A1"/>
    <hyperlink ref="B25" location="'19A'!A1" display="'19A'!A1"/>
    <hyperlink ref="B27" location="'21A'!A1" display="'21A'!A1"/>
    <hyperlink ref="B10" location="'4A'!A1" display="'4A'!A1"/>
    <hyperlink ref="B12" location="'6A'!A1" display="'6A'!A1"/>
    <hyperlink ref="B14" location="'8A'!A1" display="'8A'!A1"/>
    <hyperlink ref="B16" location="'10A'!A1" display="'10A'!A1"/>
    <hyperlink ref="B18" location="'12A'!A1" display="'12A'!A1"/>
    <hyperlink ref="B20" location="'14A'!A1" display="'14A'!A1"/>
    <hyperlink ref="B22" location="'16A'!A1" display="'16A'!A1"/>
    <hyperlink ref="B24" location="'18A'!A1" display="'18A'!A1"/>
    <hyperlink ref="B26" location="'20A'!A1" display="'20A'!A1"/>
    <hyperlink ref="B28" location="'22A'!A1" display="'22A'!A1"/>
    <hyperlink ref="C7" location="'1A'!A1" display="'1A'!A1"/>
    <hyperlink ref="C8" location="'2A'!A1" display="'2A'!A1"/>
    <hyperlink ref="C9" location="'3A'!A1" display="'3A'!A1"/>
    <hyperlink ref="C10" location="'4A'!A1" display="'4A'!A1"/>
    <hyperlink ref="C11" location="'5A'!A1" display="'5A'!A1"/>
    <hyperlink ref="C12" location="'6A'!A1" display="'6A'!A1"/>
    <hyperlink ref="C13" location="'7A'!A1" display="'7A'!A1"/>
    <hyperlink ref="C14" location="'8A'!A1" display="'8A'!A1"/>
    <hyperlink ref="C15" location="'9A'!A1" display="'9A'!A1"/>
    <hyperlink ref="C16" location="'10A'!A1" display="'10A'!A1"/>
    <hyperlink ref="C17" location="'11A'!A1" display="'11A'!A1"/>
    <hyperlink ref="C18" location="'12A'!A1" display="'12A'!A1"/>
    <hyperlink ref="C19" location="'13A'!A1" display="'13A'!A1"/>
    <hyperlink ref="C20" location="'14A'!A1" display="'14A'!A1"/>
    <hyperlink ref="C21" location="'15A'!A1" display="'15A'!A1"/>
    <hyperlink ref="C22" location="'16A'!A1" display="'16A'!A1"/>
    <hyperlink ref="C23" location="'17A'!A1" display="'17A'!A1"/>
    <hyperlink ref="C24" location="'18A'!A1" display="'18A'!A1"/>
    <hyperlink ref="C25" location="'19A'!A1" display="'19A'!A1"/>
    <hyperlink ref="C26" location="'20A'!A1" display="'20A'!A1"/>
    <hyperlink ref="C27" location="'21A'!A1" display="'21A'!A1"/>
    <hyperlink ref="C28" location="'21A'!A1" display="'21A'!A1"/>
    <hyperlink ref="A22:D22" location="'16A'!A1" display="معدل الاعالة الاقتصادية حسب الجنس 2007-2013"/>
    <hyperlink ref="D32" location="'1'!A1" display="Population (15 Years &amp; above) &amp; labour Force by Municipality"/>
    <hyperlink ref="D33" location="'2'!A1" display="Male Population (15 Years &amp; above) &amp; labour Force by Municipality"/>
    <hyperlink ref="D36" location="'5'!A1" display="Population (15 Years &amp; above) by Relation to Labour Force and Age Groups"/>
    <hyperlink ref="D35" location="'4'!A1" display="Population (15 Years &amp; above) by Relation to Labour Force, Nationality (Qatari, Non-Qatari) &amp; Sex"/>
    <hyperlink ref="D34" location="'3'!A1" display="Female Population (15 Years &amp; above) &amp; labour Force by Municipality"/>
    <hyperlink ref="D37" location="'6'!A1" display="Males (15 Years &amp; above) by Relation to Labour Force and Age Groups"/>
    <hyperlink ref="D38" location="'07'!A1" display="Females (15 Years &amp; above) by Relation to Labour Force and Age Groups"/>
    <hyperlink ref="D39" location="'08'!A1" display="Qatari Population (15 Years &amp; above) by Educational Status &amp; Age Groups"/>
    <hyperlink ref="D40" location="'09'!A1" display="Qatari Male Population (15 Years &amp; above) by Educational Status &amp; Age Groups"/>
    <hyperlink ref="D41" location="'10'!A1" display="Qatari Female Population (15 Years &amp; above) by Educational Status &amp; Age Groups"/>
    <hyperlink ref="D42" location="'11'!A1" display="Non-Qatari Population (15 Years &amp; above) by Educational Status &amp; Age Groups"/>
    <hyperlink ref="D43" location="'12'!A1" display="Non-Qatari Male Population (15 Years &amp; above) by Educational Status &amp; Age Groups"/>
    <hyperlink ref="D44" location="'13'!A1" display="Non-Qatari Female Population (15 Years &amp; above) by Educational Status &amp; Age Groups"/>
    <hyperlink ref="D45" location="'14'!A1" display="Population (15 Years &amp; above) by Educational Status &amp; Age Groups"/>
    <hyperlink ref="D46" location="'15'!A1" display="Male Population (15 Years &amp; above) by Educational Status &amp; Age Groups"/>
    <hyperlink ref="D47" location="'16'!A1" display="Female Population (15 Years &amp; above) by Educational Status &amp; Age Groups"/>
    <hyperlink ref="D48" location="'017'!A1" display="Population (15 Years &amp; above) by Nationality (Qatari, Non-Qatari), Sex &amp; Marital Status"/>
  </hyperlinks>
  <printOptions horizontalCentered="1"/>
  <pageMargins left="0" right="0" top="0.59055118110236227" bottom="0.39370078740157483" header="0.51181102362204722" footer="0.51181102362204722"/>
  <pageSetup paperSize="9" fitToHeight="8" orientation="portrait" r:id="rId1"/>
  <headerFooter alignWithMargins="0"/>
  <rowBreaks count="3" manualBreakCount="3">
    <brk id="28" max="3" man="1"/>
    <brk id="99" max="3" man="1"/>
    <brk id="120"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rightToLeft="1" view="pageBreakPreview" zoomScale="80" zoomScaleNormal="100" zoomScaleSheetLayoutView="80" workbookViewId="0">
      <selection activeCell="G14" sqref="G14"/>
    </sheetView>
  </sheetViews>
  <sheetFormatPr defaultColWidth="11.42578125" defaultRowHeight="24.95" customHeight="1"/>
  <cols>
    <col min="1" max="1" width="33.85546875" style="11" customWidth="1"/>
    <col min="2" max="2" width="8.85546875" style="11" bestFit="1" customWidth="1"/>
    <col min="3" max="3" width="10.28515625" style="11" customWidth="1"/>
    <col min="4" max="4" width="9.85546875" style="11" bestFit="1" customWidth="1"/>
    <col min="5" max="5" width="11.42578125" style="11" bestFit="1" customWidth="1"/>
    <col min="6" max="6" width="10" style="11" bestFit="1" customWidth="1"/>
    <col min="7" max="8" width="11.42578125" style="11" bestFit="1" customWidth="1"/>
    <col min="9" max="9" width="10.42578125" style="11" bestFit="1" customWidth="1"/>
    <col min="10" max="10" width="12.140625" style="11" bestFit="1" customWidth="1"/>
    <col min="11" max="11" width="40.42578125" style="11" customWidth="1"/>
    <col min="12" max="16384" width="11.42578125" style="11"/>
  </cols>
  <sheetData>
    <row r="1" spans="1:18" s="21" customFormat="1" ht="21.75" customHeight="1">
      <c r="A1" s="1053" t="s">
        <v>985</v>
      </c>
      <c r="B1" s="1053"/>
      <c r="C1" s="1053"/>
      <c r="D1" s="1053"/>
      <c r="E1" s="1053"/>
      <c r="F1" s="1053"/>
      <c r="G1" s="1053"/>
      <c r="H1" s="1053"/>
      <c r="I1" s="1053"/>
      <c r="J1" s="1053"/>
      <c r="K1" s="1053"/>
      <c r="L1" s="20"/>
      <c r="M1" s="20"/>
      <c r="N1" s="20"/>
      <c r="O1" s="20"/>
      <c r="P1" s="20"/>
      <c r="Q1" s="20"/>
      <c r="R1" s="20"/>
    </row>
    <row r="2" spans="1:18" s="23" customFormat="1" ht="21.75" customHeight="1">
      <c r="A2" s="1054" t="s">
        <v>1103</v>
      </c>
      <c r="B2" s="1054"/>
      <c r="C2" s="1054"/>
      <c r="D2" s="1054"/>
      <c r="E2" s="1054"/>
      <c r="F2" s="1054"/>
      <c r="G2" s="1054"/>
      <c r="H2" s="1054"/>
      <c r="I2" s="1054"/>
      <c r="J2" s="1054"/>
      <c r="K2" s="1054"/>
      <c r="L2" s="22"/>
      <c r="M2" s="22"/>
      <c r="N2" s="22"/>
      <c r="O2" s="22"/>
      <c r="P2" s="22"/>
      <c r="Q2" s="22"/>
      <c r="R2" s="22"/>
    </row>
    <row r="3" spans="1:18" s="23" customFormat="1" ht="15.75">
      <c r="A3" s="1054">
        <v>2021</v>
      </c>
      <c r="B3" s="1054"/>
      <c r="C3" s="1054"/>
      <c r="D3" s="1054"/>
      <c r="E3" s="1054"/>
      <c r="F3" s="1054"/>
      <c r="G3" s="1054"/>
      <c r="H3" s="1054"/>
      <c r="I3" s="1054"/>
      <c r="J3" s="1054"/>
      <c r="K3" s="1054"/>
      <c r="L3" s="22"/>
      <c r="M3" s="22"/>
      <c r="N3" s="22"/>
      <c r="O3" s="22"/>
      <c r="P3" s="22"/>
      <c r="Q3" s="22"/>
      <c r="R3" s="22"/>
    </row>
    <row r="4" spans="1:18" s="14" customFormat="1" ht="15.75">
      <c r="A4" s="583" t="s">
        <v>156</v>
      </c>
      <c r="B4" s="582"/>
      <c r="C4" s="582"/>
      <c r="D4" s="582"/>
      <c r="E4" s="582"/>
      <c r="F4" s="582"/>
      <c r="G4" s="582"/>
      <c r="H4" s="582"/>
      <c r="I4" s="582"/>
      <c r="J4" s="582"/>
      <c r="K4" s="582" t="s">
        <v>157</v>
      </c>
      <c r="L4" s="5"/>
      <c r="M4" s="5"/>
      <c r="N4" s="5"/>
      <c r="O4" s="5"/>
      <c r="P4" s="5"/>
      <c r="Q4" s="5"/>
      <c r="R4" s="5"/>
    </row>
    <row r="5" spans="1:18" s="27" customFormat="1" ht="31.5" customHeight="1">
      <c r="A5" s="1082" t="s">
        <v>1061</v>
      </c>
      <c r="B5" s="1078" t="s">
        <v>1269</v>
      </c>
      <c r="C5" s="1078"/>
      <c r="D5" s="1078"/>
      <c r="E5" s="1078" t="s">
        <v>1270</v>
      </c>
      <c r="F5" s="1078"/>
      <c r="G5" s="1078"/>
      <c r="H5" s="1078" t="s">
        <v>1271</v>
      </c>
      <c r="I5" s="1078"/>
      <c r="J5" s="1078"/>
      <c r="K5" s="1079" t="s">
        <v>64</v>
      </c>
      <c r="L5" s="26"/>
      <c r="M5" s="26"/>
      <c r="N5" s="26"/>
      <c r="O5" s="26"/>
    </row>
    <row r="6" spans="1:18" s="25" customFormat="1" ht="15.75" customHeight="1">
      <c r="A6" s="1083"/>
      <c r="B6" s="420" t="s">
        <v>478</v>
      </c>
      <c r="C6" s="420" t="s">
        <v>479</v>
      </c>
      <c r="D6" s="420" t="s">
        <v>474</v>
      </c>
      <c r="E6" s="420" t="s">
        <v>478</v>
      </c>
      <c r="F6" s="420" t="s">
        <v>479</v>
      </c>
      <c r="G6" s="420" t="s">
        <v>474</v>
      </c>
      <c r="H6" s="420" t="s">
        <v>478</v>
      </c>
      <c r="I6" s="420" t="s">
        <v>479</v>
      </c>
      <c r="J6" s="420" t="s">
        <v>474</v>
      </c>
      <c r="K6" s="1080"/>
      <c r="L6" s="24"/>
      <c r="M6" s="24"/>
      <c r="N6" s="24"/>
      <c r="O6" s="24"/>
    </row>
    <row r="7" spans="1:18" s="25" customFormat="1" ht="15" customHeight="1">
      <c r="A7" s="1084"/>
      <c r="B7" s="168" t="s">
        <v>477</v>
      </c>
      <c r="C7" s="168" t="s">
        <v>476</v>
      </c>
      <c r="D7" s="405" t="s">
        <v>475</v>
      </c>
      <c r="E7" s="168" t="s">
        <v>477</v>
      </c>
      <c r="F7" s="168" t="s">
        <v>476</v>
      </c>
      <c r="G7" s="405" t="s">
        <v>475</v>
      </c>
      <c r="H7" s="168" t="s">
        <v>477</v>
      </c>
      <c r="I7" s="168" t="s">
        <v>476</v>
      </c>
      <c r="J7" s="405" t="s">
        <v>475</v>
      </c>
      <c r="K7" s="1081"/>
      <c r="L7" s="24"/>
      <c r="M7" s="24"/>
      <c r="N7" s="24"/>
      <c r="O7" s="24"/>
    </row>
    <row r="8" spans="1:18" s="25" customFormat="1" ht="15.75" thickBot="1">
      <c r="A8" s="432" t="s">
        <v>524</v>
      </c>
      <c r="B8" s="361">
        <v>33</v>
      </c>
      <c r="C8" s="361">
        <v>0</v>
      </c>
      <c r="D8" s="233">
        <f>B8+C8</f>
        <v>33</v>
      </c>
      <c r="E8" s="361">
        <v>26686</v>
      </c>
      <c r="F8" s="361">
        <v>0</v>
      </c>
      <c r="G8" s="254">
        <f>E8+F8</f>
        <v>26686</v>
      </c>
      <c r="H8" s="254">
        <f>B8+E8</f>
        <v>26719</v>
      </c>
      <c r="I8" s="234">
        <f>C8+F8</f>
        <v>0</v>
      </c>
      <c r="J8" s="235">
        <f>H8+I8</f>
        <v>26719</v>
      </c>
      <c r="K8" s="392" t="s">
        <v>544</v>
      </c>
      <c r="L8" s="24"/>
      <c r="M8" s="24"/>
      <c r="N8" s="24"/>
      <c r="O8" s="24"/>
    </row>
    <row r="9" spans="1:18" s="25" customFormat="1" ht="16.5" thickTop="1" thickBot="1">
      <c r="A9" s="433" t="s">
        <v>525</v>
      </c>
      <c r="B9" s="360">
        <v>4345</v>
      </c>
      <c r="C9" s="360">
        <v>1532</v>
      </c>
      <c r="D9" s="236">
        <f t="shared" ref="D9:D28" si="0">B9+C9</f>
        <v>5877</v>
      </c>
      <c r="E9" s="360">
        <v>25489</v>
      </c>
      <c r="F9" s="360">
        <v>2318</v>
      </c>
      <c r="G9" s="253">
        <f t="shared" ref="G9:G28" si="1">E9+F9</f>
        <v>27807</v>
      </c>
      <c r="H9" s="253">
        <f t="shared" ref="H9:H28" si="2">B9+E9</f>
        <v>29834</v>
      </c>
      <c r="I9" s="237">
        <f t="shared" ref="I9:I28" si="3">C9+F9</f>
        <v>3850</v>
      </c>
      <c r="J9" s="237">
        <f t="shared" ref="J9:J28" si="4">H9+I9</f>
        <v>33684</v>
      </c>
      <c r="K9" s="393" t="s">
        <v>545</v>
      </c>
      <c r="L9" s="24"/>
    </row>
    <row r="10" spans="1:18" s="25" customFormat="1" ht="16.5" thickTop="1" thickBot="1">
      <c r="A10" s="432" t="s">
        <v>526</v>
      </c>
      <c r="B10" s="361">
        <v>1653</v>
      </c>
      <c r="C10" s="361">
        <v>215</v>
      </c>
      <c r="D10" s="233">
        <f t="shared" si="0"/>
        <v>1868</v>
      </c>
      <c r="E10" s="361">
        <v>103118</v>
      </c>
      <c r="F10" s="361">
        <v>1278</v>
      </c>
      <c r="G10" s="254">
        <f t="shared" si="1"/>
        <v>104396</v>
      </c>
      <c r="H10" s="254">
        <f t="shared" si="2"/>
        <v>104771</v>
      </c>
      <c r="I10" s="234">
        <f t="shared" si="3"/>
        <v>1493</v>
      </c>
      <c r="J10" s="235">
        <f t="shared" si="4"/>
        <v>106264</v>
      </c>
      <c r="K10" s="392" t="s">
        <v>428</v>
      </c>
      <c r="L10" s="24"/>
    </row>
    <row r="11" spans="1:18" s="25" customFormat="1" ht="31.5" thickTop="1" thickBot="1">
      <c r="A11" s="433" t="s">
        <v>527</v>
      </c>
      <c r="B11" s="360">
        <v>1286</v>
      </c>
      <c r="C11" s="360">
        <v>1043</v>
      </c>
      <c r="D11" s="236">
        <f t="shared" si="0"/>
        <v>2329</v>
      </c>
      <c r="E11" s="360">
        <v>9927</v>
      </c>
      <c r="F11" s="360">
        <v>1128</v>
      </c>
      <c r="G11" s="253">
        <f t="shared" si="1"/>
        <v>11055</v>
      </c>
      <c r="H11" s="253">
        <f t="shared" si="2"/>
        <v>11213</v>
      </c>
      <c r="I11" s="237">
        <f t="shared" si="3"/>
        <v>2171</v>
      </c>
      <c r="J11" s="237">
        <f t="shared" si="4"/>
        <v>13384</v>
      </c>
      <c r="K11" s="393" t="s">
        <v>546</v>
      </c>
      <c r="L11" s="24"/>
    </row>
    <row r="12" spans="1:18" s="25" customFormat="1" ht="31.5" thickTop="1" thickBot="1">
      <c r="A12" s="432" t="s">
        <v>528</v>
      </c>
      <c r="B12" s="361">
        <v>450</v>
      </c>
      <c r="C12" s="361">
        <v>165</v>
      </c>
      <c r="D12" s="233">
        <f t="shared" si="0"/>
        <v>615</v>
      </c>
      <c r="E12" s="361">
        <v>870</v>
      </c>
      <c r="F12" s="361">
        <v>82</v>
      </c>
      <c r="G12" s="254">
        <f t="shared" si="1"/>
        <v>952</v>
      </c>
      <c r="H12" s="254">
        <f t="shared" si="2"/>
        <v>1320</v>
      </c>
      <c r="I12" s="234">
        <f t="shared" si="3"/>
        <v>247</v>
      </c>
      <c r="J12" s="235">
        <f t="shared" si="4"/>
        <v>1567</v>
      </c>
      <c r="K12" s="392" t="s">
        <v>547</v>
      </c>
      <c r="L12" s="24"/>
      <c r="M12" s="24"/>
      <c r="N12" s="24"/>
      <c r="O12" s="24"/>
    </row>
    <row r="13" spans="1:18" s="25" customFormat="1" ht="16.5" thickTop="1" thickBot="1">
      <c r="A13" s="433" t="s">
        <v>529</v>
      </c>
      <c r="B13" s="360">
        <v>1346</v>
      </c>
      <c r="C13" s="360">
        <v>215</v>
      </c>
      <c r="D13" s="236">
        <f t="shared" si="0"/>
        <v>1561</v>
      </c>
      <c r="E13" s="360">
        <v>662944</v>
      </c>
      <c r="F13" s="360">
        <v>3536</v>
      </c>
      <c r="G13" s="253">
        <f t="shared" si="1"/>
        <v>666480</v>
      </c>
      <c r="H13" s="253">
        <f t="shared" si="2"/>
        <v>664290</v>
      </c>
      <c r="I13" s="237">
        <f t="shared" si="3"/>
        <v>3751</v>
      </c>
      <c r="J13" s="237">
        <f t="shared" si="4"/>
        <v>668041</v>
      </c>
      <c r="K13" s="393" t="s">
        <v>429</v>
      </c>
      <c r="L13" s="24"/>
      <c r="M13" s="24"/>
      <c r="N13" s="24"/>
      <c r="O13" s="24"/>
    </row>
    <row r="14" spans="1:18" s="25" customFormat="1" ht="31.5" thickTop="1" thickBot="1">
      <c r="A14" s="432" t="s">
        <v>530</v>
      </c>
      <c r="B14" s="361">
        <v>881</v>
      </c>
      <c r="C14" s="361">
        <v>727</v>
      </c>
      <c r="D14" s="233">
        <f t="shared" si="0"/>
        <v>1608</v>
      </c>
      <c r="E14" s="361">
        <v>216886</v>
      </c>
      <c r="F14" s="361">
        <v>27159</v>
      </c>
      <c r="G14" s="254">
        <f t="shared" si="1"/>
        <v>244045</v>
      </c>
      <c r="H14" s="254">
        <f t="shared" si="2"/>
        <v>217767</v>
      </c>
      <c r="I14" s="234">
        <f t="shared" si="3"/>
        <v>27886</v>
      </c>
      <c r="J14" s="235">
        <f t="shared" si="4"/>
        <v>245653</v>
      </c>
      <c r="K14" s="392" t="s">
        <v>548</v>
      </c>
      <c r="L14" s="24"/>
      <c r="M14" s="24"/>
      <c r="N14" s="24"/>
      <c r="O14" s="24"/>
    </row>
    <row r="15" spans="1:18" s="25" customFormat="1" ht="16.5" thickTop="1" thickBot="1">
      <c r="A15" s="433" t="s">
        <v>531</v>
      </c>
      <c r="B15" s="360">
        <v>1142</v>
      </c>
      <c r="C15" s="360">
        <v>1303</v>
      </c>
      <c r="D15" s="236">
        <f t="shared" si="0"/>
        <v>2445</v>
      </c>
      <c r="E15" s="360">
        <v>124948</v>
      </c>
      <c r="F15" s="360">
        <v>8524</v>
      </c>
      <c r="G15" s="253">
        <f t="shared" si="1"/>
        <v>133472</v>
      </c>
      <c r="H15" s="253">
        <f t="shared" si="2"/>
        <v>126090</v>
      </c>
      <c r="I15" s="237">
        <f t="shared" si="3"/>
        <v>9827</v>
      </c>
      <c r="J15" s="237">
        <f t="shared" si="4"/>
        <v>135917</v>
      </c>
      <c r="K15" s="393" t="s">
        <v>549</v>
      </c>
      <c r="L15" s="24"/>
      <c r="M15" s="24"/>
      <c r="N15" s="24"/>
      <c r="O15" s="24"/>
    </row>
    <row r="16" spans="1:18" s="25" customFormat="1" ht="16.5" thickTop="1" thickBot="1">
      <c r="A16" s="432" t="s">
        <v>532</v>
      </c>
      <c r="B16" s="361">
        <v>887</v>
      </c>
      <c r="C16" s="361">
        <v>1016</v>
      </c>
      <c r="D16" s="233">
        <f t="shared" si="0"/>
        <v>1903</v>
      </c>
      <c r="E16" s="361">
        <v>52228</v>
      </c>
      <c r="F16" s="361">
        <v>21020</v>
      </c>
      <c r="G16" s="254">
        <f t="shared" si="1"/>
        <v>73248</v>
      </c>
      <c r="H16" s="254">
        <f t="shared" si="2"/>
        <v>53115</v>
      </c>
      <c r="I16" s="234">
        <f t="shared" si="3"/>
        <v>22036</v>
      </c>
      <c r="J16" s="235">
        <f t="shared" si="4"/>
        <v>75151</v>
      </c>
      <c r="K16" s="392" t="s">
        <v>550</v>
      </c>
      <c r="L16" s="24"/>
      <c r="M16" s="24"/>
      <c r="N16" s="24"/>
      <c r="O16" s="24"/>
    </row>
    <row r="17" spans="1:15" s="25" customFormat="1" ht="16.5" thickTop="1" thickBot="1">
      <c r="A17" s="433" t="s">
        <v>533</v>
      </c>
      <c r="B17" s="360">
        <v>2118</v>
      </c>
      <c r="C17" s="360">
        <v>1308</v>
      </c>
      <c r="D17" s="236">
        <f t="shared" si="0"/>
        <v>3426</v>
      </c>
      <c r="E17" s="360">
        <v>14921</v>
      </c>
      <c r="F17" s="360">
        <v>2543</v>
      </c>
      <c r="G17" s="253">
        <f t="shared" si="1"/>
        <v>17464</v>
      </c>
      <c r="H17" s="253">
        <f t="shared" si="2"/>
        <v>17039</v>
      </c>
      <c r="I17" s="237">
        <f t="shared" si="3"/>
        <v>3851</v>
      </c>
      <c r="J17" s="237">
        <f t="shared" si="4"/>
        <v>20890</v>
      </c>
      <c r="K17" s="393" t="s">
        <v>551</v>
      </c>
      <c r="L17" s="24"/>
      <c r="M17" s="24"/>
      <c r="N17" s="24"/>
      <c r="O17" s="24"/>
    </row>
    <row r="18" spans="1:15" s="25" customFormat="1" ht="16.5" thickTop="1" thickBot="1">
      <c r="A18" s="432" t="s">
        <v>534</v>
      </c>
      <c r="B18" s="361">
        <v>1999</v>
      </c>
      <c r="C18" s="361">
        <v>2227</v>
      </c>
      <c r="D18" s="233">
        <f t="shared" si="0"/>
        <v>4226</v>
      </c>
      <c r="E18" s="361">
        <v>13899</v>
      </c>
      <c r="F18" s="361">
        <v>3550</v>
      </c>
      <c r="G18" s="254">
        <f t="shared" si="1"/>
        <v>17449</v>
      </c>
      <c r="H18" s="254">
        <f t="shared" si="2"/>
        <v>15898</v>
      </c>
      <c r="I18" s="234">
        <f t="shared" si="3"/>
        <v>5777</v>
      </c>
      <c r="J18" s="235">
        <f t="shared" si="4"/>
        <v>21675</v>
      </c>
      <c r="K18" s="392" t="s">
        <v>552</v>
      </c>
      <c r="L18" s="24"/>
      <c r="M18" s="24"/>
      <c r="N18" s="24"/>
      <c r="O18" s="24"/>
    </row>
    <row r="19" spans="1:15" s="25" customFormat="1" ht="16.5" thickTop="1" thickBot="1">
      <c r="A19" s="433" t="s">
        <v>535</v>
      </c>
      <c r="B19" s="360">
        <v>574</v>
      </c>
      <c r="C19" s="360">
        <v>374</v>
      </c>
      <c r="D19" s="236">
        <f t="shared" si="0"/>
        <v>948</v>
      </c>
      <c r="E19" s="360">
        <v>14204</v>
      </c>
      <c r="F19" s="360">
        <v>960</v>
      </c>
      <c r="G19" s="253">
        <f t="shared" si="1"/>
        <v>15164</v>
      </c>
      <c r="H19" s="253">
        <f t="shared" si="2"/>
        <v>14778</v>
      </c>
      <c r="I19" s="237">
        <f t="shared" si="3"/>
        <v>1334</v>
      </c>
      <c r="J19" s="237">
        <f t="shared" si="4"/>
        <v>16112</v>
      </c>
      <c r="K19" s="393" t="s">
        <v>553</v>
      </c>
      <c r="L19" s="24"/>
      <c r="M19" s="24"/>
      <c r="N19" s="24"/>
      <c r="O19" s="24"/>
    </row>
    <row r="20" spans="1:15" s="25" customFormat="1" ht="27" thickTop="1" thickBot="1">
      <c r="A20" s="432" t="s">
        <v>536</v>
      </c>
      <c r="B20" s="361">
        <v>428</v>
      </c>
      <c r="C20" s="361">
        <v>184</v>
      </c>
      <c r="D20" s="233">
        <f t="shared" si="0"/>
        <v>612</v>
      </c>
      <c r="E20" s="361">
        <v>45174</v>
      </c>
      <c r="F20" s="361">
        <v>3218</v>
      </c>
      <c r="G20" s="254">
        <f t="shared" si="1"/>
        <v>48392</v>
      </c>
      <c r="H20" s="254">
        <f t="shared" si="2"/>
        <v>45602</v>
      </c>
      <c r="I20" s="234">
        <f t="shared" si="3"/>
        <v>3402</v>
      </c>
      <c r="J20" s="235">
        <f t="shared" si="4"/>
        <v>49004</v>
      </c>
      <c r="K20" s="392" t="s">
        <v>554</v>
      </c>
      <c r="L20" s="24"/>
      <c r="M20" s="24"/>
      <c r="N20" s="24"/>
      <c r="O20" s="24"/>
    </row>
    <row r="21" spans="1:15" s="25" customFormat="1" ht="24" customHeight="1" thickTop="1" thickBot="1">
      <c r="A21" s="433" t="s">
        <v>537</v>
      </c>
      <c r="B21" s="360">
        <v>766</v>
      </c>
      <c r="C21" s="360">
        <v>740</v>
      </c>
      <c r="D21" s="236">
        <f t="shared" si="0"/>
        <v>1506</v>
      </c>
      <c r="E21" s="360">
        <v>144082</v>
      </c>
      <c r="F21" s="360">
        <v>33445</v>
      </c>
      <c r="G21" s="253">
        <f t="shared" si="1"/>
        <v>177527</v>
      </c>
      <c r="H21" s="253">
        <f t="shared" si="2"/>
        <v>144848</v>
      </c>
      <c r="I21" s="237">
        <f t="shared" si="3"/>
        <v>34185</v>
      </c>
      <c r="J21" s="237">
        <f t="shared" si="4"/>
        <v>179033</v>
      </c>
      <c r="K21" s="393" t="s">
        <v>555</v>
      </c>
      <c r="L21" s="24"/>
      <c r="M21" s="24"/>
      <c r="N21" s="24"/>
      <c r="O21" s="24"/>
    </row>
    <row r="22" spans="1:15" s="25" customFormat="1" ht="31.5" thickTop="1" thickBot="1">
      <c r="A22" s="432" t="s">
        <v>538</v>
      </c>
      <c r="B22" s="361">
        <v>45972</v>
      </c>
      <c r="C22" s="361">
        <v>17360</v>
      </c>
      <c r="D22" s="233">
        <f t="shared" si="0"/>
        <v>63332</v>
      </c>
      <c r="E22" s="361">
        <v>42273</v>
      </c>
      <c r="F22" s="361">
        <v>5593</v>
      </c>
      <c r="G22" s="254">
        <f t="shared" si="1"/>
        <v>47866</v>
      </c>
      <c r="H22" s="254">
        <f t="shared" si="2"/>
        <v>88245</v>
      </c>
      <c r="I22" s="234">
        <f t="shared" si="3"/>
        <v>22953</v>
      </c>
      <c r="J22" s="235">
        <f t="shared" si="4"/>
        <v>111198</v>
      </c>
      <c r="K22" s="392" t="s">
        <v>556</v>
      </c>
      <c r="L22" s="24"/>
      <c r="M22" s="24"/>
      <c r="N22" s="24"/>
      <c r="O22" s="24"/>
    </row>
    <row r="23" spans="1:15" s="25" customFormat="1" ht="16.5" thickTop="1" thickBot="1">
      <c r="A23" s="433" t="s">
        <v>47</v>
      </c>
      <c r="B23" s="360">
        <v>2415</v>
      </c>
      <c r="C23" s="360">
        <v>10867</v>
      </c>
      <c r="D23" s="236">
        <f t="shared" si="0"/>
        <v>13282</v>
      </c>
      <c r="E23" s="360">
        <v>24019</v>
      </c>
      <c r="F23" s="360">
        <v>20107</v>
      </c>
      <c r="G23" s="253">
        <f t="shared" si="1"/>
        <v>44126</v>
      </c>
      <c r="H23" s="253">
        <f t="shared" si="2"/>
        <v>26434</v>
      </c>
      <c r="I23" s="237">
        <f t="shared" si="3"/>
        <v>30974</v>
      </c>
      <c r="J23" s="237">
        <f t="shared" si="4"/>
        <v>57408</v>
      </c>
      <c r="K23" s="393" t="s">
        <v>430</v>
      </c>
      <c r="L23" s="24"/>
      <c r="M23" s="24"/>
      <c r="N23" s="24"/>
      <c r="O23" s="24"/>
    </row>
    <row r="24" spans="1:15" s="25" customFormat="1" ht="31.5" thickTop="1" thickBot="1">
      <c r="A24" s="432" t="s">
        <v>539</v>
      </c>
      <c r="B24" s="361">
        <v>2895</v>
      </c>
      <c r="C24" s="361">
        <v>4933</v>
      </c>
      <c r="D24" s="233">
        <f t="shared" si="0"/>
        <v>7828</v>
      </c>
      <c r="E24" s="361">
        <v>44542</v>
      </c>
      <c r="F24" s="361">
        <v>23415</v>
      </c>
      <c r="G24" s="254">
        <f t="shared" si="1"/>
        <v>67957</v>
      </c>
      <c r="H24" s="254">
        <f t="shared" si="2"/>
        <v>47437</v>
      </c>
      <c r="I24" s="234">
        <f t="shared" si="3"/>
        <v>28348</v>
      </c>
      <c r="J24" s="235">
        <f t="shared" si="4"/>
        <v>75785</v>
      </c>
      <c r="K24" s="392" t="s">
        <v>557</v>
      </c>
      <c r="L24" s="24"/>
      <c r="M24" s="24"/>
      <c r="N24" s="24"/>
      <c r="O24" s="24"/>
    </row>
    <row r="25" spans="1:15" s="25" customFormat="1" ht="16.5" thickTop="1" thickBot="1">
      <c r="A25" s="433" t="s">
        <v>540</v>
      </c>
      <c r="B25" s="360">
        <v>828</v>
      </c>
      <c r="C25" s="360">
        <v>852</v>
      </c>
      <c r="D25" s="236">
        <f t="shared" si="0"/>
        <v>1680</v>
      </c>
      <c r="E25" s="360">
        <v>2886</v>
      </c>
      <c r="F25" s="360">
        <v>935</v>
      </c>
      <c r="G25" s="253">
        <f t="shared" si="1"/>
        <v>3821</v>
      </c>
      <c r="H25" s="253">
        <f t="shared" si="2"/>
        <v>3714</v>
      </c>
      <c r="I25" s="237">
        <f t="shared" si="3"/>
        <v>1787</v>
      </c>
      <c r="J25" s="237">
        <f t="shared" si="4"/>
        <v>5501</v>
      </c>
      <c r="K25" s="393" t="s">
        <v>558</v>
      </c>
      <c r="L25" s="24"/>
      <c r="M25" s="24"/>
      <c r="N25" s="24"/>
      <c r="O25" s="24"/>
    </row>
    <row r="26" spans="1:15" s="25" customFormat="1" ht="16.5" thickTop="1" thickBot="1">
      <c r="A26" s="432" t="s">
        <v>541</v>
      </c>
      <c r="B26" s="361">
        <v>132</v>
      </c>
      <c r="C26" s="361">
        <v>32</v>
      </c>
      <c r="D26" s="233">
        <f t="shared" si="0"/>
        <v>164</v>
      </c>
      <c r="E26" s="361">
        <v>4826</v>
      </c>
      <c r="F26" s="361">
        <v>5725</v>
      </c>
      <c r="G26" s="254">
        <f t="shared" si="1"/>
        <v>10551</v>
      </c>
      <c r="H26" s="254">
        <f t="shared" si="2"/>
        <v>4958</v>
      </c>
      <c r="I26" s="234">
        <f t="shared" si="3"/>
        <v>5757</v>
      </c>
      <c r="J26" s="235">
        <f t="shared" si="4"/>
        <v>10715</v>
      </c>
      <c r="K26" s="392" t="s">
        <v>559</v>
      </c>
      <c r="L26" s="24"/>
      <c r="M26" s="24"/>
      <c r="N26" s="24"/>
      <c r="O26" s="24"/>
    </row>
    <row r="27" spans="1:15" s="25" customFormat="1" ht="52.5" thickTop="1" thickBot="1">
      <c r="A27" s="433" t="s">
        <v>542</v>
      </c>
      <c r="B27" s="360">
        <v>0</v>
      </c>
      <c r="C27" s="360">
        <v>0</v>
      </c>
      <c r="D27" s="236">
        <f t="shared" si="0"/>
        <v>0</v>
      </c>
      <c r="E27" s="360">
        <v>64413</v>
      </c>
      <c r="F27" s="360">
        <v>96373</v>
      </c>
      <c r="G27" s="253">
        <f t="shared" si="1"/>
        <v>160786</v>
      </c>
      <c r="H27" s="253">
        <f t="shared" si="2"/>
        <v>64413</v>
      </c>
      <c r="I27" s="237">
        <f t="shared" si="3"/>
        <v>96373</v>
      </c>
      <c r="J27" s="237">
        <f t="shared" si="4"/>
        <v>160786</v>
      </c>
      <c r="K27" s="393" t="s">
        <v>560</v>
      </c>
      <c r="L27" s="24"/>
      <c r="M27" s="24"/>
      <c r="N27" s="24"/>
      <c r="O27" s="24"/>
    </row>
    <row r="28" spans="1:15" s="25" customFormat="1" ht="30.75" thickTop="1">
      <c r="A28" s="434" t="s">
        <v>543</v>
      </c>
      <c r="B28" s="364">
        <v>164</v>
      </c>
      <c r="C28" s="364">
        <v>98</v>
      </c>
      <c r="D28" s="246">
        <f t="shared" si="0"/>
        <v>262</v>
      </c>
      <c r="E28" s="364">
        <v>4948</v>
      </c>
      <c r="F28" s="364">
        <v>1887</v>
      </c>
      <c r="G28" s="395">
        <f t="shared" si="1"/>
        <v>6835</v>
      </c>
      <c r="H28" s="395">
        <f t="shared" si="2"/>
        <v>5112</v>
      </c>
      <c r="I28" s="247">
        <f t="shared" si="3"/>
        <v>1985</v>
      </c>
      <c r="J28" s="248">
        <f t="shared" si="4"/>
        <v>7097</v>
      </c>
      <c r="K28" s="396" t="s">
        <v>561</v>
      </c>
      <c r="L28" s="24"/>
      <c r="M28" s="24"/>
      <c r="N28" s="24"/>
      <c r="O28" s="24"/>
    </row>
    <row r="29" spans="1:15" s="25" customFormat="1" ht="15.75">
      <c r="A29" s="435" t="s">
        <v>474</v>
      </c>
      <c r="B29" s="232">
        <f t="shared" ref="B29:J29" si="5">SUM(B8:B28)</f>
        <v>70314</v>
      </c>
      <c r="C29" s="232">
        <f t="shared" si="5"/>
        <v>45191</v>
      </c>
      <c r="D29" s="232">
        <f t="shared" si="5"/>
        <v>115505</v>
      </c>
      <c r="E29" s="232">
        <f t="shared" si="5"/>
        <v>1643283</v>
      </c>
      <c r="F29" s="232">
        <f t="shared" si="5"/>
        <v>262796</v>
      </c>
      <c r="G29" s="259">
        <f t="shared" si="5"/>
        <v>1906079</v>
      </c>
      <c r="H29" s="259">
        <f t="shared" si="5"/>
        <v>1713597</v>
      </c>
      <c r="I29" s="249">
        <f t="shared" si="5"/>
        <v>307987</v>
      </c>
      <c r="J29" s="249">
        <f t="shared" si="5"/>
        <v>2021584</v>
      </c>
      <c r="K29" s="397" t="s">
        <v>475</v>
      </c>
      <c r="L29" s="24"/>
      <c r="M29" s="24"/>
      <c r="N29" s="24"/>
      <c r="O29" s="24"/>
    </row>
    <row r="30" spans="1:15" ht="12.75">
      <c r="A30" s="35" t="s">
        <v>71</v>
      </c>
      <c r="K30" s="25" t="s">
        <v>331</v>
      </c>
    </row>
    <row r="31" spans="1:15" ht="12.75">
      <c r="A31" s="6"/>
      <c r="H31" s="37"/>
      <c r="I31" s="37"/>
      <c r="J31" s="37"/>
      <c r="K31" s="17"/>
    </row>
    <row r="32" spans="1:15" ht="12.75">
      <c r="A32" s="6"/>
      <c r="H32" s="95"/>
      <c r="I32" s="95"/>
      <c r="J32" s="95"/>
      <c r="K32" s="17"/>
    </row>
    <row r="33" spans="1:11" ht="12.75">
      <c r="A33" s="6"/>
      <c r="H33" s="37"/>
      <c r="I33" s="37"/>
      <c r="J33" s="37"/>
      <c r="K33" s="17"/>
    </row>
    <row r="34" spans="1:11" ht="12.75">
      <c r="A34" s="6"/>
      <c r="K34" s="17"/>
    </row>
    <row r="35" spans="1:11" ht="12.75">
      <c r="A35" s="6"/>
      <c r="K35" s="25"/>
    </row>
    <row r="36" spans="1:11" ht="12.75">
      <c r="A36" s="35"/>
      <c r="B36" s="11" t="s">
        <v>564</v>
      </c>
      <c r="C36" s="11" t="s">
        <v>877</v>
      </c>
      <c r="D36" s="11" t="s">
        <v>474</v>
      </c>
      <c r="I36" s="37"/>
      <c r="J36" s="37"/>
      <c r="K36" s="25"/>
    </row>
    <row r="37" spans="1:11" ht="12.75">
      <c r="A37" s="11" t="s">
        <v>575</v>
      </c>
      <c r="B37" s="95"/>
      <c r="C37" s="95"/>
      <c r="D37" s="95">
        <f>J13</f>
        <v>668041</v>
      </c>
      <c r="I37" s="37"/>
      <c r="J37" s="37"/>
      <c r="K37" s="871"/>
    </row>
    <row r="38" spans="1:11" ht="12.75">
      <c r="A38" s="11" t="s">
        <v>896</v>
      </c>
      <c r="B38" s="95"/>
      <c r="C38" s="95"/>
      <c r="D38" s="95">
        <f>J14</f>
        <v>245653</v>
      </c>
      <c r="I38" s="37"/>
      <c r="K38" s="871"/>
    </row>
    <row r="39" spans="1:11" ht="12.75">
      <c r="A39" s="11" t="s">
        <v>670</v>
      </c>
      <c r="B39" s="95"/>
      <c r="C39" s="95"/>
      <c r="D39" s="98">
        <f>J21</f>
        <v>179033</v>
      </c>
      <c r="K39" s="871"/>
    </row>
    <row r="40" spans="1:11" ht="12.75">
      <c r="A40" s="11" t="s">
        <v>895</v>
      </c>
      <c r="B40" s="95"/>
      <c r="C40" s="95"/>
      <c r="D40" s="95">
        <f>J27</f>
        <v>160786</v>
      </c>
      <c r="K40" s="871"/>
    </row>
    <row r="41" spans="1:11" ht="12.75">
      <c r="A41" s="11" t="s">
        <v>573</v>
      </c>
      <c r="B41" s="95"/>
      <c r="C41" s="95"/>
      <c r="D41" s="98">
        <f>J15</f>
        <v>135917</v>
      </c>
      <c r="K41" s="871"/>
    </row>
    <row r="42" spans="1:11" ht="12.75">
      <c r="A42" s="11" t="s">
        <v>894</v>
      </c>
      <c r="B42" s="95"/>
      <c r="C42" s="98"/>
      <c r="D42" s="98">
        <f>J22</f>
        <v>111198</v>
      </c>
      <c r="K42" s="870"/>
    </row>
    <row r="43" spans="1:11" ht="12.75">
      <c r="A43" s="11" t="s">
        <v>574</v>
      </c>
      <c r="B43" s="95"/>
      <c r="C43" s="95"/>
      <c r="D43" s="98">
        <f>J10</f>
        <v>106264</v>
      </c>
      <c r="K43" s="870"/>
    </row>
    <row r="44" spans="1:11" ht="12.75">
      <c r="A44" s="11" t="s">
        <v>677</v>
      </c>
      <c r="B44" s="95"/>
      <c r="C44" s="95"/>
      <c r="D44" s="98">
        <f>J16</f>
        <v>75151</v>
      </c>
      <c r="H44" s="37"/>
      <c r="K44" s="870"/>
    </row>
    <row r="45" spans="1:11" ht="12.75">
      <c r="A45" s="11" t="s">
        <v>676</v>
      </c>
      <c r="B45" s="95"/>
      <c r="C45" s="95"/>
      <c r="D45" s="98">
        <f>J24</f>
        <v>75785</v>
      </c>
      <c r="K45" s="871"/>
    </row>
    <row r="46" spans="1:11" ht="12.75">
      <c r="A46" s="11" t="s">
        <v>672</v>
      </c>
      <c r="B46" s="95"/>
      <c r="C46" s="95"/>
      <c r="D46" s="98">
        <f>J23</f>
        <v>57408</v>
      </c>
      <c r="K46" s="872"/>
    </row>
    <row r="47" spans="1:11" ht="24.95" customHeight="1">
      <c r="A47" s="11" t="s">
        <v>671</v>
      </c>
      <c r="B47" s="95"/>
      <c r="C47" s="95"/>
      <c r="D47" s="98">
        <f>J20</f>
        <v>49004</v>
      </c>
      <c r="K47" s="872"/>
    </row>
    <row r="48" spans="1:11" ht="24.95" customHeight="1">
      <c r="A48" s="11" t="s">
        <v>678</v>
      </c>
      <c r="B48" s="95"/>
      <c r="C48" s="95"/>
      <c r="D48" s="37">
        <f>J9</f>
        <v>33684</v>
      </c>
      <c r="K48" s="871"/>
    </row>
    <row r="49" spans="1:11" ht="24.95" customHeight="1">
      <c r="A49" s="11" t="s">
        <v>675</v>
      </c>
      <c r="B49" s="95"/>
      <c r="C49" s="95"/>
      <c r="D49" s="95">
        <f>J8</f>
        <v>26719</v>
      </c>
      <c r="K49" s="871"/>
    </row>
    <row r="50" spans="1:11" ht="24.95" customHeight="1">
      <c r="A50" s="11" t="s">
        <v>674</v>
      </c>
      <c r="B50" s="95"/>
      <c r="C50" s="95"/>
      <c r="D50" s="98">
        <f>J18</f>
        <v>21675</v>
      </c>
      <c r="K50" s="870"/>
    </row>
    <row r="51" spans="1:11" ht="24.95" customHeight="1">
      <c r="A51" s="11" t="s">
        <v>673</v>
      </c>
      <c r="B51" s="95"/>
      <c r="C51" s="95"/>
      <c r="D51" s="98">
        <f>J17</f>
        <v>20890</v>
      </c>
      <c r="H51" s="37"/>
      <c r="K51" s="871"/>
    </row>
    <row r="52" spans="1:11" ht="24.95" customHeight="1">
      <c r="A52" s="11" t="s">
        <v>588</v>
      </c>
      <c r="B52" s="95"/>
      <c r="C52" s="95"/>
      <c r="D52" s="95">
        <f>J19</f>
        <v>16112</v>
      </c>
      <c r="K52" s="871"/>
    </row>
    <row r="53" spans="1:11" ht="24.95" customHeight="1">
      <c r="A53" s="11" t="s">
        <v>1790</v>
      </c>
      <c r="B53" s="95"/>
      <c r="C53" s="95"/>
      <c r="D53" s="95">
        <f>J11+J12+J25+J28+J26</f>
        <v>38264</v>
      </c>
      <c r="K53" s="871"/>
    </row>
    <row r="54" spans="1:11" ht="24.95" customHeight="1">
      <c r="A54" s="11" t="s">
        <v>892</v>
      </c>
      <c r="B54" s="95"/>
      <c r="C54" s="95"/>
      <c r="K54" s="871"/>
    </row>
    <row r="55" spans="1:11" ht="24.95" customHeight="1">
      <c r="A55" s="11" t="s">
        <v>891</v>
      </c>
      <c r="B55" s="95"/>
      <c r="C55" s="95"/>
      <c r="K55" s="871"/>
    </row>
    <row r="56" spans="1:11" ht="24.95" customHeight="1">
      <c r="A56" s="11" t="s">
        <v>893</v>
      </c>
      <c r="B56" s="95"/>
      <c r="C56" s="95"/>
      <c r="D56" s="95"/>
      <c r="H56" s="37"/>
      <c r="K56" s="871"/>
    </row>
    <row r="57" spans="1:11" ht="24.95" customHeight="1">
      <c r="A57" s="11" t="s">
        <v>889</v>
      </c>
      <c r="B57" s="95"/>
      <c r="C57" s="95"/>
      <c r="D57" s="95"/>
      <c r="K57" s="870"/>
    </row>
    <row r="58" spans="1:11" ht="24.95" customHeight="1">
      <c r="A58" s="35" t="s">
        <v>890</v>
      </c>
      <c r="B58" s="95"/>
      <c r="C58" s="95"/>
      <c r="K58" s="871"/>
    </row>
    <row r="59" spans="1:11" ht="24.95" customHeight="1">
      <c r="A59" s="35"/>
      <c r="B59" s="95"/>
      <c r="C59" s="95"/>
      <c r="D59" s="95"/>
    </row>
    <row r="60" spans="1:11" ht="24.95" customHeight="1">
      <c r="A60" s="35"/>
      <c r="B60" s="95"/>
      <c r="C60" s="95"/>
      <c r="D60" s="95"/>
    </row>
    <row r="61" spans="1:11" ht="24.95" customHeight="1">
      <c r="A61" s="35"/>
      <c r="D61" s="95">
        <f>SUM(D37:D60)</f>
        <v>2021584</v>
      </c>
    </row>
    <row r="62" spans="1:11" ht="24.95" customHeight="1">
      <c r="B62" s="95"/>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rightToLeft="1" view="pageBreakPreview" zoomScaleNormal="100" zoomScaleSheetLayoutView="100" workbookViewId="0">
      <selection activeCell="G12" sqref="G12"/>
    </sheetView>
  </sheetViews>
  <sheetFormatPr defaultColWidth="11.42578125" defaultRowHeight="12.75"/>
  <cols>
    <col min="1" max="1" width="19.42578125" style="25" customWidth="1"/>
    <col min="2" max="9" width="11.140625" style="25" customWidth="1"/>
    <col min="10" max="10" width="12.42578125" style="25" customWidth="1"/>
    <col min="11" max="11" width="24.85546875" style="25" customWidth="1"/>
    <col min="12" max="16384" width="11.42578125" style="25"/>
  </cols>
  <sheetData>
    <row r="1" spans="1:18" s="21" customFormat="1" ht="18.75" customHeight="1">
      <c r="A1" s="1053" t="s">
        <v>1065</v>
      </c>
      <c r="B1" s="1053"/>
      <c r="C1" s="1053"/>
      <c r="D1" s="1053"/>
      <c r="E1" s="1053"/>
      <c r="F1" s="1053"/>
      <c r="G1" s="1053"/>
      <c r="H1" s="1053"/>
      <c r="I1" s="1053"/>
      <c r="J1" s="1053"/>
      <c r="K1" s="1053"/>
      <c r="L1" s="20"/>
      <c r="M1" s="20"/>
      <c r="N1" s="20"/>
      <c r="O1" s="20"/>
      <c r="P1" s="20"/>
      <c r="Q1" s="20"/>
      <c r="R1" s="20"/>
    </row>
    <row r="2" spans="1:18" s="23" customFormat="1" ht="34.5" customHeight="1">
      <c r="A2" s="1054" t="s">
        <v>1535</v>
      </c>
      <c r="B2" s="1054"/>
      <c r="C2" s="1054"/>
      <c r="D2" s="1054"/>
      <c r="E2" s="1054"/>
      <c r="F2" s="1054"/>
      <c r="G2" s="1054"/>
      <c r="H2" s="1054"/>
      <c r="I2" s="1054"/>
      <c r="J2" s="1054"/>
      <c r="K2" s="1054"/>
      <c r="L2" s="22"/>
      <c r="M2" s="22"/>
      <c r="N2" s="22"/>
      <c r="O2" s="22"/>
      <c r="P2" s="22"/>
      <c r="Q2" s="22"/>
      <c r="R2" s="22"/>
    </row>
    <row r="3" spans="1:18" s="23" customFormat="1" ht="18.75" customHeight="1">
      <c r="A3" s="1054">
        <v>2021</v>
      </c>
      <c r="B3" s="1054"/>
      <c r="C3" s="1054"/>
      <c r="D3" s="1054"/>
      <c r="E3" s="1054"/>
      <c r="F3" s="1054"/>
      <c r="G3" s="1054"/>
      <c r="H3" s="1054"/>
      <c r="I3" s="1054"/>
      <c r="J3" s="1054"/>
      <c r="K3" s="1054"/>
      <c r="L3" s="22"/>
      <c r="M3" s="22"/>
      <c r="N3" s="22"/>
      <c r="O3" s="22"/>
      <c r="P3" s="22"/>
      <c r="Q3" s="22"/>
      <c r="R3" s="22"/>
    </row>
    <row r="4" spans="1:18" s="14" customFormat="1" ht="15.75">
      <c r="A4" s="583" t="s">
        <v>158</v>
      </c>
      <c r="B4" s="582"/>
      <c r="C4" s="582"/>
      <c r="D4" s="582"/>
      <c r="E4" s="582"/>
      <c r="F4" s="582"/>
      <c r="G4" s="582"/>
      <c r="H4" s="582"/>
      <c r="I4" s="582"/>
      <c r="J4" s="582"/>
      <c r="K4" s="582" t="s">
        <v>159</v>
      </c>
      <c r="L4" s="5"/>
      <c r="M4" s="5"/>
      <c r="N4" s="5"/>
      <c r="O4" s="5"/>
      <c r="P4" s="5"/>
      <c r="Q4" s="5"/>
      <c r="R4" s="5"/>
    </row>
    <row r="5" spans="1:18" s="27" customFormat="1" ht="31.5" customHeight="1">
      <c r="A5" s="1082" t="s">
        <v>62</v>
      </c>
      <c r="B5" s="1078" t="s">
        <v>1269</v>
      </c>
      <c r="C5" s="1078"/>
      <c r="D5" s="1078"/>
      <c r="E5" s="1078" t="s">
        <v>1270</v>
      </c>
      <c r="F5" s="1078"/>
      <c r="G5" s="1078"/>
      <c r="H5" s="1078" t="s">
        <v>1271</v>
      </c>
      <c r="I5" s="1078"/>
      <c r="J5" s="1078"/>
      <c r="K5" s="1079" t="s">
        <v>63</v>
      </c>
      <c r="L5" s="26"/>
      <c r="M5" s="26"/>
      <c r="N5" s="26"/>
      <c r="O5" s="26"/>
    </row>
    <row r="6" spans="1:18" ht="15.75" customHeight="1">
      <c r="A6" s="1083"/>
      <c r="B6" s="420" t="s">
        <v>478</v>
      </c>
      <c r="C6" s="420" t="s">
        <v>479</v>
      </c>
      <c r="D6" s="420" t="s">
        <v>474</v>
      </c>
      <c r="E6" s="420" t="s">
        <v>478</v>
      </c>
      <c r="F6" s="420" t="s">
        <v>479</v>
      </c>
      <c r="G6" s="420" t="s">
        <v>474</v>
      </c>
      <c r="H6" s="420" t="s">
        <v>478</v>
      </c>
      <c r="I6" s="420" t="s">
        <v>479</v>
      </c>
      <c r="J6" s="420" t="s">
        <v>474</v>
      </c>
      <c r="K6" s="1080"/>
      <c r="L6" s="24"/>
      <c r="M6" s="24"/>
      <c r="N6" s="24"/>
      <c r="O6" s="24"/>
    </row>
    <row r="7" spans="1:18" ht="15" customHeight="1">
      <c r="A7" s="1084"/>
      <c r="B7" s="168" t="s">
        <v>477</v>
      </c>
      <c r="C7" s="168" t="s">
        <v>476</v>
      </c>
      <c r="D7" s="168" t="s">
        <v>475</v>
      </c>
      <c r="E7" s="168" t="s">
        <v>477</v>
      </c>
      <c r="F7" s="168" t="s">
        <v>476</v>
      </c>
      <c r="G7" s="168" t="s">
        <v>475</v>
      </c>
      <c r="H7" s="168" t="s">
        <v>477</v>
      </c>
      <c r="I7" s="168" t="s">
        <v>476</v>
      </c>
      <c r="J7" s="168" t="s">
        <v>475</v>
      </c>
      <c r="K7" s="1081"/>
      <c r="L7" s="24"/>
      <c r="M7" s="24"/>
      <c r="N7" s="24"/>
      <c r="O7" s="24"/>
    </row>
    <row r="8" spans="1:18" ht="33" customHeight="1" thickBot="1">
      <c r="A8" s="424" t="s">
        <v>49</v>
      </c>
      <c r="B8" s="228">
        <v>50843</v>
      </c>
      <c r="C8" s="228">
        <v>31292</v>
      </c>
      <c r="D8" s="233">
        <f t="shared" ref="D8:D14" si="0">B8+C8</f>
        <v>82135</v>
      </c>
      <c r="E8" s="228">
        <v>59791</v>
      </c>
      <c r="F8" s="228">
        <v>16943</v>
      </c>
      <c r="G8" s="254">
        <f t="shared" ref="G8:G14" si="1">E8+F8</f>
        <v>76734</v>
      </c>
      <c r="H8" s="254">
        <f t="shared" ref="H8:I14" si="2">B8+E8</f>
        <v>110634</v>
      </c>
      <c r="I8" s="234">
        <f t="shared" si="2"/>
        <v>48235</v>
      </c>
      <c r="J8" s="235">
        <f t="shared" ref="J8:J14" si="3">H8+I8</f>
        <v>158869</v>
      </c>
      <c r="K8" s="392" t="s">
        <v>48</v>
      </c>
      <c r="L8" s="24"/>
      <c r="M8" s="24"/>
      <c r="N8" s="24"/>
      <c r="O8" s="24"/>
    </row>
    <row r="9" spans="1:18" ht="34.5" customHeight="1" thickTop="1" thickBot="1">
      <c r="A9" s="426" t="s">
        <v>50</v>
      </c>
      <c r="B9" s="229">
        <v>7558</v>
      </c>
      <c r="C9" s="229">
        <v>5936</v>
      </c>
      <c r="D9" s="236">
        <f t="shared" si="0"/>
        <v>13494</v>
      </c>
      <c r="E9" s="229">
        <v>37926</v>
      </c>
      <c r="F9" s="229">
        <v>15066</v>
      </c>
      <c r="G9" s="253">
        <f t="shared" si="1"/>
        <v>52992</v>
      </c>
      <c r="H9" s="253">
        <f t="shared" si="2"/>
        <v>45484</v>
      </c>
      <c r="I9" s="237">
        <f t="shared" si="2"/>
        <v>21002</v>
      </c>
      <c r="J9" s="237">
        <f t="shared" si="3"/>
        <v>66486</v>
      </c>
      <c r="K9" s="393" t="s">
        <v>332</v>
      </c>
      <c r="L9" s="24"/>
      <c r="M9" s="24"/>
      <c r="N9" s="24"/>
      <c r="O9" s="24"/>
    </row>
    <row r="10" spans="1:18" ht="33" customHeight="1" thickTop="1" thickBot="1">
      <c r="A10" s="436" t="s">
        <v>52</v>
      </c>
      <c r="B10" s="228">
        <v>5680</v>
      </c>
      <c r="C10" s="228">
        <v>4048</v>
      </c>
      <c r="D10" s="233">
        <f t="shared" si="0"/>
        <v>9728</v>
      </c>
      <c r="E10" s="228">
        <v>20918</v>
      </c>
      <c r="F10" s="228">
        <v>2124</v>
      </c>
      <c r="G10" s="254">
        <f t="shared" si="1"/>
        <v>23042</v>
      </c>
      <c r="H10" s="254">
        <f t="shared" si="2"/>
        <v>26598</v>
      </c>
      <c r="I10" s="234">
        <f t="shared" si="2"/>
        <v>6172</v>
      </c>
      <c r="J10" s="235">
        <f t="shared" si="3"/>
        <v>32770</v>
      </c>
      <c r="K10" s="392" t="s">
        <v>51</v>
      </c>
      <c r="L10" s="24"/>
      <c r="M10" s="24"/>
      <c r="N10" s="24"/>
      <c r="O10" s="24"/>
    </row>
    <row r="11" spans="1:18" ht="33" customHeight="1" thickTop="1" thickBot="1">
      <c r="A11" s="426" t="s">
        <v>54</v>
      </c>
      <c r="B11" s="229">
        <v>5921</v>
      </c>
      <c r="C11" s="229">
        <v>3634</v>
      </c>
      <c r="D11" s="236">
        <f t="shared" si="0"/>
        <v>9555</v>
      </c>
      <c r="E11" s="229">
        <v>1453991</v>
      </c>
      <c r="F11" s="229">
        <v>130127</v>
      </c>
      <c r="G11" s="253">
        <f t="shared" si="1"/>
        <v>1584118</v>
      </c>
      <c r="H11" s="253">
        <f t="shared" si="2"/>
        <v>1459912</v>
      </c>
      <c r="I11" s="237">
        <f t="shared" si="2"/>
        <v>133761</v>
      </c>
      <c r="J11" s="237">
        <f t="shared" si="3"/>
        <v>1593673</v>
      </c>
      <c r="K11" s="393" t="s">
        <v>53</v>
      </c>
      <c r="L11" s="24"/>
      <c r="M11" s="24"/>
      <c r="N11" s="24"/>
      <c r="O11" s="24"/>
    </row>
    <row r="12" spans="1:18" ht="33" customHeight="1" thickTop="1" thickBot="1">
      <c r="A12" s="436" t="s">
        <v>56</v>
      </c>
      <c r="B12" s="228">
        <v>164</v>
      </c>
      <c r="C12" s="228">
        <v>98</v>
      </c>
      <c r="D12" s="233">
        <f t="shared" si="0"/>
        <v>262</v>
      </c>
      <c r="E12" s="228">
        <v>4948</v>
      </c>
      <c r="F12" s="228">
        <v>1887</v>
      </c>
      <c r="G12" s="254">
        <f t="shared" si="1"/>
        <v>6835</v>
      </c>
      <c r="H12" s="254">
        <f t="shared" si="2"/>
        <v>5112</v>
      </c>
      <c r="I12" s="234">
        <f t="shared" si="2"/>
        <v>1985</v>
      </c>
      <c r="J12" s="235">
        <f t="shared" si="3"/>
        <v>7097</v>
      </c>
      <c r="K12" s="392" t="s">
        <v>1743</v>
      </c>
      <c r="L12" s="24"/>
      <c r="M12" s="24"/>
      <c r="N12" s="24"/>
      <c r="O12" s="24"/>
    </row>
    <row r="13" spans="1:18" ht="33" customHeight="1" thickTop="1" thickBot="1">
      <c r="A13" s="426" t="s">
        <v>562</v>
      </c>
      <c r="B13" s="229">
        <v>148</v>
      </c>
      <c r="C13" s="229">
        <v>183</v>
      </c>
      <c r="D13" s="236">
        <f t="shared" si="0"/>
        <v>331</v>
      </c>
      <c r="E13" s="229">
        <v>1296</v>
      </c>
      <c r="F13" s="229">
        <v>276</v>
      </c>
      <c r="G13" s="253">
        <f t="shared" si="1"/>
        <v>1572</v>
      </c>
      <c r="H13" s="253">
        <f t="shared" si="2"/>
        <v>1444</v>
      </c>
      <c r="I13" s="237">
        <f t="shared" si="2"/>
        <v>459</v>
      </c>
      <c r="J13" s="237">
        <f t="shared" si="3"/>
        <v>1903</v>
      </c>
      <c r="K13" s="393" t="s">
        <v>563</v>
      </c>
      <c r="L13" s="24"/>
      <c r="M13" s="24"/>
      <c r="N13" s="24"/>
      <c r="O13" s="24"/>
    </row>
    <row r="14" spans="1:18" ht="33" customHeight="1" thickTop="1">
      <c r="A14" s="437" t="s">
        <v>58</v>
      </c>
      <c r="B14" s="245">
        <v>0</v>
      </c>
      <c r="C14" s="245">
        <v>0</v>
      </c>
      <c r="D14" s="246">
        <f t="shared" si="0"/>
        <v>0</v>
      </c>
      <c r="E14" s="245">
        <v>64413</v>
      </c>
      <c r="F14" s="245">
        <v>96373</v>
      </c>
      <c r="G14" s="395">
        <f t="shared" si="1"/>
        <v>160786</v>
      </c>
      <c r="H14" s="395">
        <f t="shared" si="2"/>
        <v>64413</v>
      </c>
      <c r="I14" s="247">
        <f t="shared" si="2"/>
        <v>96373</v>
      </c>
      <c r="J14" s="248">
        <f t="shared" si="3"/>
        <v>160786</v>
      </c>
      <c r="K14" s="396" t="s">
        <v>57</v>
      </c>
      <c r="L14" s="24"/>
      <c r="M14" s="24"/>
      <c r="N14" s="24"/>
      <c r="O14" s="24"/>
    </row>
    <row r="15" spans="1:18" ht="25.5" customHeight="1">
      <c r="A15" s="435" t="s">
        <v>474</v>
      </c>
      <c r="B15" s="232">
        <f t="shared" ref="B15:J15" si="4">SUM(B8:B14)</f>
        <v>70314</v>
      </c>
      <c r="C15" s="232">
        <f t="shared" si="4"/>
        <v>45191</v>
      </c>
      <c r="D15" s="232">
        <f t="shared" si="4"/>
        <v>115505</v>
      </c>
      <c r="E15" s="232">
        <f t="shared" si="4"/>
        <v>1643283</v>
      </c>
      <c r="F15" s="232">
        <f t="shared" si="4"/>
        <v>262796</v>
      </c>
      <c r="G15" s="259">
        <f t="shared" si="4"/>
        <v>1906079</v>
      </c>
      <c r="H15" s="259">
        <f t="shared" si="4"/>
        <v>1713597</v>
      </c>
      <c r="I15" s="249">
        <f t="shared" si="4"/>
        <v>307987</v>
      </c>
      <c r="J15" s="249">
        <f t="shared" si="4"/>
        <v>2021584</v>
      </c>
      <c r="K15" s="397" t="s">
        <v>475</v>
      </c>
      <c r="L15" s="24"/>
      <c r="M15" s="24"/>
      <c r="N15" s="24"/>
      <c r="O15" s="24"/>
    </row>
    <row r="16" spans="1:18">
      <c r="A16" s="25" t="s">
        <v>71</v>
      </c>
      <c r="K16" s="25" t="s">
        <v>331</v>
      </c>
    </row>
    <row r="20" spans="1:6">
      <c r="B20" s="25" t="s">
        <v>576</v>
      </c>
      <c r="C20" s="25" t="s">
        <v>880</v>
      </c>
    </row>
    <row r="21" spans="1:6" ht="25.5">
      <c r="A21" s="24" t="s">
        <v>1300</v>
      </c>
      <c r="B21" s="96">
        <f>D13</f>
        <v>331</v>
      </c>
      <c r="C21" s="96">
        <f>G13</f>
        <v>1572</v>
      </c>
      <c r="F21" s="24" t="s">
        <v>56</v>
      </c>
    </row>
    <row r="22" spans="1:6" ht="51">
      <c r="A22" s="24" t="s">
        <v>1581</v>
      </c>
      <c r="B22" s="96">
        <f>D12</f>
        <v>262</v>
      </c>
      <c r="C22" s="96">
        <f>G12</f>
        <v>6835</v>
      </c>
    </row>
    <row r="23" spans="1:6" ht="25.5">
      <c r="A23" s="24" t="s">
        <v>1301</v>
      </c>
      <c r="B23" s="96">
        <f>D10</f>
        <v>9728</v>
      </c>
      <c r="C23" s="96">
        <f>G10</f>
        <v>23042</v>
      </c>
    </row>
    <row r="24" spans="1:6" ht="51">
      <c r="A24" s="24" t="s">
        <v>1302</v>
      </c>
      <c r="B24" s="96">
        <f>D9</f>
        <v>13494</v>
      </c>
      <c r="C24" s="96">
        <f>G9</f>
        <v>52992</v>
      </c>
    </row>
    <row r="25" spans="1:6" ht="38.25">
      <c r="A25" s="24" t="s">
        <v>1303</v>
      </c>
      <c r="B25" s="96">
        <f>D8</f>
        <v>82135</v>
      </c>
      <c r="C25" s="96">
        <f>G8</f>
        <v>76734</v>
      </c>
      <c r="F25" s="25" t="s">
        <v>1580</v>
      </c>
    </row>
    <row r="26" spans="1:6" ht="25.5">
      <c r="A26" s="24" t="s">
        <v>1304</v>
      </c>
      <c r="B26" s="96">
        <f>D14</f>
        <v>0</v>
      </c>
      <c r="C26" s="96">
        <f>G14</f>
        <v>160786</v>
      </c>
    </row>
    <row r="27" spans="1:6" ht="25.5">
      <c r="A27" s="24" t="s">
        <v>1305</v>
      </c>
      <c r="B27" s="96">
        <f>D11</f>
        <v>9555</v>
      </c>
      <c r="C27" s="96">
        <f>G11</f>
        <v>1584118</v>
      </c>
    </row>
    <row r="29" spans="1:6">
      <c r="B29" s="315">
        <f>SUM(B21:B28)</f>
        <v>115505</v>
      </c>
      <c r="C29" s="315">
        <f>SUM(C21:C28)</f>
        <v>1906079</v>
      </c>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rightToLeft="1" view="pageBreakPreview" zoomScale="90" zoomScaleNormal="100" zoomScaleSheetLayoutView="90" workbookViewId="0">
      <selection activeCell="H19" sqref="H19"/>
    </sheetView>
  </sheetViews>
  <sheetFormatPr defaultColWidth="11.42578125" defaultRowHeight="24.95" customHeight="1"/>
  <cols>
    <col min="1" max="1" width="25.7109375" style="11" customWidth="1"/>
    <col min="2" max="7" width="14.7109375" style="11" customWidth="1"/>
    <col min="8" max="8" width="29.7109375" style="11" customWidth="1"/>
    <col min="9" max="16384" width="11.42578125" style="11"/>
  </cols>
  <sheetData>
    <row r="1" spans="1:8" s="7" customFormat="1" ht="23.25">
      <c r="A1" s="1033" t="s">
        <v>1613</v>
      </c>
      <c r="B1" s="1033"/>
      <c r="C1" s="1033"/>
      <c r="D1" s="1033"/>
      <c r="E1" s="1033"/>
      <c r="F1" s="1033"/>
      <c r="G1" s="1033"/>
      <c r="H1" s="1033"/>
    </row>
    <row r="2" spans="1:8" s="7" customFormat="1" ht="41.25" customHeight="1">
      <c r="A2" s="1034" t="s">
        <v>1614</v>
      </c>
      <c r="B2" s="1034"/>
      <c r="C2" s="1034"/>
      <c r="D2" s="1034"/>
      <c r="E2" s="1034"/>
      <c r="F2" s="1034"/>
      <c r="G2" s="1034"/>
      <c r="H2" s="1034"/>
    </row>
    <row r="3" spans="1:8" s="7" customFormat="1" ht="20.25">
      <c r="A3" s="1034">
        <v>2021</v>
      </c>
      <c r="B3" s="1034"/>
      <c r="C3" s="1034"/>
      <c r="D3" s="1034"/>
      <c r="E3" s="1034"/>
      <c r="F3" s="1034"/>
      <c r="G3" s="1034"/>
      <c r="H3" s="1034"/>
    </row>
    <row r="4" spans="1:8" s="8" customFormat="1" ht="21" customHeight="1">
      <c r="A4" s="576" t="s">
        <v>160</v>
      </c>
      <c r="B4" s="577"/>
      <c r="C4" s="577"/>
      <c r="D4" s="577"/>
      <c r="E4" s="577"/>
      <c r="F4" s="577"/>
      <c r="G4" s="577"/>
      <c r="H4" s="578" t="s">
        <v>161</v>
      </c>
    </row>
    <row r="5" spans="1:8" s="9" customFormat="1" ht="30" customHeight="1">
      <c r="A5" s="1086" t="s">
        <v>41</v>
      </c>
      <c r="B5" s="1085" t="s">
        <v>1276</v>
      </c>
      <c r="C5" s="1085"/>
      <c r="D5" s="1085" t="s">
        <v>1274</v>
      </c>
      <c r="E5" s="1085"/>
      <c r="F5" s="1085" t="s">
        <v>510</v>
      </c>
      <c r="G5" s="1085"/>
      <c r="H5" s="1088" t="s">
        <v>40</v>
      </c>
    </row>
    <row r="6" spans="1:8" s="10" customFormat="1" ht="51">
      <c r="A6" s="1087"/>
      <c r="B6" s="438" t="s">
        <v>60</v>
      </c>
      <c r="C6" s="438" t="s">
        <v>351</v>
      </c>
      <c r="D6" s="438" t="s">
        <v>60</v>
      </c>
      <c r="E6" s="438" t="s">
        <v>351</v>
      </c>
      <c r="F6" s="438" t="s">
        <v>60</v>
      </c>
      <c r="G6" s="438" t="s">
        <v>350</v>
      </c>
      <c r="H6" s="1089"/>
    </row>
    <row r="7" spans="1:8" s="1" customFormat="1" ht="35.1" customHeight="1" thickBot="1">
      <c r="A7" s="45" t="s">
        <v>1154</v>
      </c>
      <c r="B7" s="359">
        <v>38798</v>
      </c>
      <c r="C7" s="359">
        <v>43762</v>
      </c>
      <c r="D7" s="359">
        <v>6543</v>
      </c>
      <c r="E7" s="359">
        <v>33618</v>
      </c>
      <c r="F7" s="252">
        <f>B7+D7</f>
        <v>45341</v>
      </c>
      <c r="G7" s="252">
        <v>41793</v>
      </c>
      <c r="H7" s="392" t="s">
        <v>23</v>
      </c>
    </row>
    <row r="8" spans="1:8" s="1" customFormat="1" ht="35.1" customHeight="1" thickBot="1">
      <c r="A8" s="40" t="s">
        <v>28</v>
      </c>
      <c r="B8" s="360">
        <v>152482</v>
      </c>
      <c r="C8" s="360">
        <v>30547</v>
      </c>
      <c r="D8" s="360">
        <v>71499</v>
      </c>
      <c r="E8" s="360">
        <v>23767</v>
      </c>
      <c r="F8" s="253">
        <f t="shared" ref="F8:F15" si="0">B8+D8</f>
        <v>223981</v>
      </c>
      <c r="G8" s="253">
        <v>27779</v>
      </c>
      <c r="H8" s="393" t="s">
        <v>27</v>
      </c>
    </row>
    <row r="9" spans="1:8" s="1" customFormat="1" ht="35.1" customHeight="1" thickBot="1">
      <c r="A9" s="45" t="s">
        <v>30</v>
      </c>
      <c r="B9" s="361">
        <v>148054</v>
      </c>
      <c r="C9" s="361">
        <v>23022</v>
      </c>
      <c r="D9" s="361">
        <v>19051</v>
      </c>
      <c r="E9" s="361">
        <v>19586</v>
      </c>
      <c r="F9" s="254">
        <f t="shared" si="0"/>
        <v>167105</v>
      </c>
      <c r="G9" s="254">
        <v>22347</v>
      </c>
      <c r="H9" s="392" t="s">
        <v>29</v>
      </c>
    </row>
    <row r="10" spans="1:8" s="1" customFormat="1" ht="35.1" customHeight="1" thickBot="1">
      <c r="A10" s="40" t="s">
        <v>32</v>
      </c>
      <c r="B10" s="360">
        <v>94502</v>
      </c>
      <c r="C10" s="360">
        <v>20277</v>
      </c>
      <c r="D10" s="360">
        <v>39705</v>
      </c>
      <c r="E10" s="360">
        <v>17120</v>
      </c>
      <c r="F10" s="253">
        <f t="shared" si="0"/>
        <v>134207</v>
      </c>
      <c r="G10" s="253">
        <v>19173</v>
      </c>
      <c r="H10" s="393" t="s">
        <v>31</v>
      </c>
    </row>
    <row r="11" spans="1:8" s="1" customFormat="1" ht="35.1" customHeight="1" thickBot="1">
      <c r="A11" s="45" t="s">
        <v>34</v>
      </c>
      <c r="B11" s="361">
        <v>103885</v>
      </c>
      <c r="C11" s="361">
        <v>7486</v>
      </c>
      <c r="D11" s="361">
        <v>53120</v>
      </c>
      <c r="E11" s="361">
        <v>5712</v>
      </c>
      <c r="F11" s="254">
        <f t="shared" si="0"/>
        <v>157005</v>
      </c>
      <c r="G11" s="254">
        <v>6825</v>
      </c>
      <c r="H11" s="392" t="s">
        <v>33</v>
      </c>
    </row>
    <row r="12" spans="1:8" s="1" customFormat="1" ht="35.1" customHeight="1" thickBot="1">
      <c r="A12" s="40" t="s">
        <v>1155</v>
      </c>
      <c r="B12" s="360">
        <v>22245</v>
      </c>
      <c r="C12" s="360">
        <v>3010</v>
      </c>
      <c r="D12" s="360">
        <v>0</v>
      </c>
      <c r="E12" s="360">
        <v>0</v>
      </c>
      <c r="F12" s="253">
        <f t="shared" si="0"/>
        <v>22245</v>
      </c>
      <c r="G12" s="253">
        <v>3010</v>
      </c>
      <c r="H12" s="393" t="s">
        <v>35</v>
      </c>
    </row>
    <row r="13" spans="1:8" s="1" customFormat="1" ht="35.1" customHeight="1" thickBot="1">
      <c r="A13" s="45" t="s">
        <v>1157</v>
      </c>
      <c r="B13" s="361">
        <v>632728</v>
      </c>
      <c r="C13" s="361">
        <v>3927</v>
      </c>
      <c r="D13" s="361">
        <v>238</v>
      </c>
      <c r="E13" s="361">
        <v>3521</v>
      </c>
      <c r="F13" s="254">
        <f t="shared" si="0"/>
        <v>632966</v>
      </c>
      <c r="G13" s="254">
        <v>3926</v>
      </c>
      <c r="H13" s="392" t="s">
        <v>36</v>
      </c>
    </row>
    <row r="14" spans="1:8" s="1" customFormat="1" ht="35.1" customHeight="1" thickBot="1">
      <c r="A14" s="40" t="s">
        <v>1156</v>
      </c>
      <c r="B14" s="360">
        <v>256311</v>
      </c>
      <c r="C14" s="360">
        <v>3841</v>
      </c>
      <c r="D14" s="360">
        <v>328</v>
      </c>
      <c r="E14" s="360">
        <v>3133</v>
      </c>
      <c r="F14" s="253">
        <f t="shared" si="0"/>
        <v>256639</v>
      </c>
      <c r="G14" s="253">
        <v>3838</v>
      </c>
      <c r="H14" s="393" t="s">
        <v>37</v>
      </c>
    </row>
    <row r="15" spans="1:8" s="1" customFormat="1" ht="35.1" customHeight="1">
      <c r="A15" s="85" t="s">
        <v>39</v>
      </c>
      <c r="B15" s="362">
        <v>257324</v>
      </c>
      <c r="C15" s="362">
        <v>3156</v>
      </c>
      <c r="D15" s="362">
        <v>116887</v>
      </c>
      <c r="E15" s="362">
        <v>3051</v>
      </c>
      <c r="F15" s="255">
        <f t="shared" si="0"/>
        <v>374211</v>
      </c>
      <c r="G15" s="255">
        <v>3098</v>
      </c>
      <c r="H15" s="394" t="s">
        <v>38</v>
      </c>
    </row>
    <row r="16" spans="1:8" s="6" customFormat="1" ht="30" customHeight="1">
      <c r="A16" s="112" t="s">
        <v>474</v>
      </c>
      <c r="B16" s="259">
        <f>SUM(B7:B15)</f>
        <v>1706329</v>
      </c>
      <c r="C16" s="259">
        <v>12222</v>
      </c>
      <c r="D16" s="259">
        <f>SUM(D7:D15)</f>
        <v>307371</v>
      </c>
      <c r="E16" s="259">
        <v>11608</v>
      </c>
      <c r="F16" s="232">
        <f>SUM(F7:F15)</f>
        <v>2013700</v>
      </c>
      <c r="G16" s="259">
        <v>12052</v>
      </c>
      <c r="H16" s="397" t="s">
        <v>475</v>
      </c>
    </row>
    <row r="17" spans="1:8" ht="18" customHeight="1">
      <c r="A17" s="35" t="s">
        <v>352</v>
      </c>
      <c r="H17" s="11" t="s">
        <v>61</v>
      </c>
    </row>
    <row r="20" spans="1:8" ht="24.95" customHeight="1">
      <c r="B20" s="11" t="s">
        <v>564</v>
      </c>
      <c r="C20" s="11" t="s">
        <v>877</v>
      </c>
    </row>
    <row r="21" spans="1:8" ht="24.95" customHeight="1">
      <c r="A21" s="11" t="s">
        <v>888</v>
      </c>
      <c r="B21" s="95">
        <f>C14</f>
        <v>3841</v>
      </c>
      <c r="C21" s="95">
        <f>E14</f>
        <v>3133</v>
      </c>
      <c r="D21" s="12"/>
      <c r="E21" s="12"/>
      <c r="F21" s="12"/>
      <c r="G21" s="12"/>
    </row>
    <row r="22" spans="1:8" ht="24.95" customHeight="1">
      <c r="A22" s="11" t="s">
        <v>898</v>
      </c>
      <c r="B22" s="95">
        <f>C12</f>
        <v>3010</v>
      </c>
      <c r="C22" s="95">
        <f>E12</f>
        <v>0</v>
      </c>
    </row>
    <row r="23" spans="1:8" ht="24.95" customHeight="1">
      <c r="A23" s="11" t="s">
        <v>897</v>
      </c>
      <c r="B23" s="95">
        <f>C15</f>
        <v>3156</v>
      </c>
      <c r="C23" s="95">
        <f>E15</f>
        <v>3051</v>
      </c>
      <c r="D23" s="12"/>
      <c r="E23" s="12"/>
      <c r="F23" s="12"/>
      <c r="G23" s="12"/>
    </row>
    <row r="24" spans="1:8" ht="24.95" customHeight="1">
      <c r="A24" s="11" t="s">
        <v>899</v>
      </c>
      <c r="B24" s="95">
        <f>C13</f>
        <v>3927</v>
      </c>
      <c r="C24" s="95">
        <f>E13</f>
        <v>3521</v>
      </c>
      <c r="D24" s="12"/>
      <c r="E24" s="12"/>
      <c r="F24" s="12"/>
      <c r="G24" s="12"/>
    </row>
    <row r="25" spans="1:8" ht="24.95" customHeight="1">
      <c r="A25" s="11" t="s">
        <v>887</v>
      </c>
      <c r="B25" s="95">
        <f>C11</f>
        <v>7486</v>
      </c>
      <c r="C25" s="95">
        <f>E11</f>
        <v>5712</v>
      </c>
      <c r="D25" s="12"/>
      <c r="E25" s="12"/>
      <c r="F25" s="12"/>
      <c r="G25" s="12"/>
    </row>
    <row r="26" spans="1:8" ht="24.95" customHeight="1">
      <c r="A26" s="11" t="s">
        <v>567</v>
      </c>
      <c r="B26" s="95">
        <f>C10</f>
        <v>20277</v>
      </c>
      <c r="C26" s="95">
        <f>E10</f>
        <v>17120</v>
      </c>
    </row>
    <row r="27" spans="1:8" ht="24.95" customHeight="1">
      <c r="A27" s="11" t="s">
        <v>900</v>
      </c>
      <c r="B27" s="95">
        <f>C9</f>
        <v>23022</v>
      </c>
      <c r="C27" s="95">
        <f>E9</f>
        <v>19586</v>
      </c>
    </row>
    <row r="28" spans="1:8" ht="24.95" customHeight="1">
      <c r="A28" s="11" t="s">
        <v>901</v>
      </c>
      <c r="B28" s="95">
        <f>C8</f>
        <v>30547</v>
      </c>
      <c r="C28" s="95">
        <f>E8</f>
        <v>23767</v>
      </c>
    </row>
    <row r="29" spans="1:8" ht="24.95" customHeight="1">
      <c r="A29" s="11" t="s">
        <v>902</v>
      </c>
      <c r="B29" s="95">
        <f>C7</f>
        <v>43762</v>
      </c>
      <c r="C29" s="95">
        <f>E7</f>
        <v>33618</v>
      </c>
    </row>
    <row r="30" spans="1:8" ht="24.95" customHeight="1">
      <c r="B30" s="95"/>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rightToLeft="1" view="pageBreakPreview" topLeftCell="A16" zoomScale="90" zoomScaleNormal="100" zoomScaleSheetLayoutView="90" workbookViewId="0">
      <selection activeCell="J25" sqref="J25"/>
    </sheetView>
  </sheetViews>
  <sheetFormatPr defaultColWidth="11.42578125" defaultRowHeight="24.95" customHeight="1"/>
  <cols>
    <col min="1" max="1" width="39.85546875" style="11" customWidth="1"/>
    <col min="2" max="7" width="12.7109375" style="11" customWidth="1"/>
    <col min="8" max="8" width="49.7109375" style="11" customWidth="1"/>
    <col min="9" max="16384" width="11.42578125" style="11"/>
  </cols>
  <sheetData>
    <row r="1" spans="1:10" s="33" customFormat="1" ht="23.25">
      <c r="A1" s="1033" t="s">
        <v>977</v>
      </c>
      <c r="B1" s="1033"/>
      <c r="C1" s="1033"/>
      <c r="D1" s="1033"/>
      <c r="E1" s="1033"/>
      <c r="F1" s="1033"/>
      <c r="G1" s="1033"/>
      <c r="H1" s="1033"/>
    </row>
    <row r="2" spans="1:10" s="33" customFormat="1" ht="33.75" customHeight="1">
      <c r="A2" s="1034" t="s">
        <v>1615</v>
      </c>
      <c r="B2" s="1034"/>
      <c r="C2" s="1034"/>
      <c r="D2" s="1034"/>
      <c r="E2" s="1034"/>
      <c r="F2" s="1034"/>
      <c r="G2" s="1034"/>
      <c r="H2" s="1034"/>
    </row>
    <row r="3" spans="1:10" s="33" customFormat="1" ht="20.25">
      <c r="A3" s="1034">
        <v>2021</v>
      </c>
      <c r="B3" s="1034"/>
      <c r="C3" s="1034"/>
      <c r="D3" s="1034"/>
      <c r="E3" s="1034"/>
      <c r="F3" s="1034"/>
      <c r="G3" s="1034"/>
      <c r="H3" s="1034"/>
    </row>
    <row r="4" spans="1:10" ht="15.75">
      <c r="A4" s="576" t="s">
        <v>450</v>
      </c>
      <c r="B4" s="577"/>
      <c r="C4" s="577"/>
      <c r="D4" s="577"/>
      <c r="E4" s="577"/>
      <c r="F4" s="577"/>
      <c r="G4" s="577"/>
      <c r="H4" s="578" t="s">
        <v>451</v>
      </c>
    </row>
    <row r="5" spans="1:10" s="9" customFormat="1" ht="18.75" customHeight="1">
      <c r="A5" s="1086" t="s">
        <v>1061</v>
      </c>
      <c r="B5" s="1085" t="s">
        <v>1272</v>
      </c>
      <c r="C5" s="1085"/>
      <c r="D5" s="1085" t="s">
        <v>1273</v>
      </c>
      <c r="E5" s="1085"/>
      <c r="F5" s="1090" t="s">
        <v>698</v>
      </c>
      <c r="G5" s="1090"/>
      <c r="H5" s="1088" t="s">
        <v>64</v>
      </c>
    </row>
    <row r="6" spans="1:10" s="10" customFormat="1" ht="65.25" customHeight="1">
      <c r="A6" s="1087"/>
      <c r="B6" s="438" t="s">
        <v>60</v>
      </c>
      <c r="C6" s="438" t="s">
        <v>351</v>
      </c>
      <c r="D6" s="438" t="s">
        <v>60</v>
      </c>
      <c r="E6" s="438" t="s">
        <v>351</v>
      </c>
      <c r="F6" s="438" t="s">
        <v>60</v>
      </c>
      <c r="G6" s="438" t="s">
        <v>351</v>
      </c>
      <c r="H6" s="1089"/>
    </row>
    <row r="7" spans="1:10" s="1" customFormat="1" ht="15.75" thickBot="1">
      <c r="A7" s="45" t="s">
        <v>524</v>
      </c>
      <c r="B7" s="439">
        <v>26657</v>
      </c>
      <c r="C7" s="439">
        <v>4238</v>
      </c>
      <c r="D7" s="439">
        <v>0</v>
      </c>
      <c r="E7" s="439">
        <v>0</v>
      </c>
      <c r="F7" s="717">
        <f>D7+B7</f>
        <v>26657</v>
      </c>
      <c r="G7" s="717">
        <v>4238</v>
      </c>
      <c r="H7" s="327" t="s">
        <v>544</v>
      </c>
      <c r="I7" s="286"/>
      <c r="J7" s="286"/>
    </row>
    <row r="8" spans="1:10" s="1" customFormat="1" ht="15.75" thickBot="1">
      <c r="A8" s="40" t="s">
        <v>525</v>
      </c>
      <c r="B8" s="440">
        <v>29748</v>
      </c>
      <c r="C8" s="440">
        <v>34064</v>
      </c>
      <c r="D8" s="440">
        <v>3850</v>
      </c>
      <c r="E8" s="440">
        <v>21322</v>
      </c>
      <c r="F8" s="718">
        <f t="shared" ref="F8:F28" si="0">D8+B8</f>
        <v>33598</v>
      </c>
      <c r="G8" s="718">
        <v>31786</v>
      </c>
      <c r="H8" s="58" t="s">
        <v>545</v>
      </c>
      <c r="I8" s="286"/>
      <c r="J8" s="286"/>
    </row>
    <row r="9" spans="1:10" s="1" customFormat="1" ht="15.75" thickBot="1">
      <c r="A9" s="45" t="s">
        <v>526</v>
      </c>
      <c r="B9" s="439">
        <v>104160</v>
      </c>
      <c r="C9" s="439">
        <v>9779</v>
      </c>
      <c r="D9" s="439">
        <v>1452</v>
      </c>
      <c r="E9" s="439">
        <v>15350</v>
      </c>
      <c r="F9" s="717">
        <f t="shared" si="0"/>
        <v>105612</v>
      </c>
      <c r="G9" s="717">
        <v>9858</v>
      </c>
      <c r="H9" s="327" t="s">
        <v>428</v>
      </c>
      <c r="I9" s="286"/>
      <c r="J9" s="286"/>
    </row>
    <row r="10" spans="1:10" s="1" customFormat="1" ht="15.75" thickBot="1">
      <c r="A10" s="40" t="s">
        <v>527</v>
      </c>
      <c r="B10" s="440">
        <v>11213</v>
      </c>
      <c r="C10" s="440">
        <v>25272</v>
      </c>
      <c r="D10" s="440">
        <v>2171</v>
      </c>
      <c r="E10" s="440">
        <v>23052</v>
      </c>
      <c r="F10" s="718">
        <f t="shared" si="0"/>
        <v>13384</v>
      </c>
      <c r="G10" s="718">
        <v>24568</v>
      </c>
      <c r="H10" s="58" t="s">
        <v>546</v>
      </c>
      <c r="I10" s="286"/>
      <c r="J10" s="286"/>
    </row>
    <row r="11" spans="1:10" s="1" customFormat="1" ht="30.75" thickBot="1">
      <c r="A11" s="45" t="s">
        <v>528</v>
      </c>
      <c r="B11" s="439">
        <v>1320</v>
      </c>
      <c r="C11" s="439">
        <v>26547</v>
      </c>
      <c r="D11" s="439">
        <v>247</v>
      </c>
      <c r="E11" s="439">
        <v>18375</v>
      </c>
      <c r="F11" s="717">
        <f t="shared" si="0"/>
        <v>1567</v>
      </c>
      <c r="G11" s="717">
        <v>25061</v>
      </c>
      <c r="H11" s="327" t="s">
        <v>547</v>
      </c>
      <c r="I11" s="286"/>
      <c r="J11" s="286"/>
    </row>
    <row r="12" spans="1:10" s="1" customFormat="1" ht="15.75" thickBot="1">
      <c r="A12" s="40" t="s">
        <v>529</v>
      </c>
      <c r="B12" s="440">
        <v>662300</v>
      </c>
      <c r="C12" s="440">
        <v>5735</v>
      </c>
      <c r="D12" s="440">
        <v>3751</v>
      </c>
      <c r="E12" s="440">
        <v>14752</v>
      </c>
      <c r="F12" s="718">
        <f t="shared" si="0"/>
        <v>666051</v>
      </c>
      <c r="G12" s="718">
        <v>5866</v>
      </c>
      <c r="H12" s="58" t="s">
        <v>429</v>
      </c>
      <c r="I12" s="286"/>
      <c r="J12" s="286"/>
    </row>
    <row r="13" spans="1:10" s="1" customFormat="1" ht="30.75" thickBot="1">
      <c r="A13" s="45" t="s">
        <v>530</v>
      </c>
      <c r="B13" s="439">
        <v>215328</v>
      </c>
      <c r="C13" s="439">
        <v>8899</v>
      </c>
      <c r="D13" s="439">
        <v>27663</v>
      </c>
      <c r="E13" s="439">
        <v>10370</v>
      </c>
      <c r="F13" s="717">
        <f t="shared" si="0"/>
        <v>242991</v>
      </c>
      <c r="G13" s="717">
        <v>9159</v>
      </c>
      <c r="H13" s="327" t="s">
        <v>548</v>
      </c>
      <c r="I13" s="286"/>
      <c r="J13" s="286"/>
    </row>
    <row r="14" spans="1:10" s="1" customFormat="1" ht="15.75" thickBot="1">
      <c r="A14" s="40" t="s">
        <v>531</v>
      </c>
      <c r="B14" s="440">
        <v>125978</v>
      </c>
      <c r="C14" s="440">
        <v>11414</v>
      </c>
      <c r="D14" s="440">
        <v>9827</v>
      </c>
      <c r="E14" s="440">
        <v>18480</v>
      </c>
      <c r="F14" s="718">
        <f t="shared" si="0"/>
        <v>135805</v>
      </c>
      <c r="G14" s="718">
        <v>12219</v>
      </c>
      <c r="H14" s="58" t="s">
        <v>549</v>
      </c>
      <c r="I14" s="286"/>
      <c r="J14" s="286"/>
    </row>
    <row r="15" spans="1:10" s="1" customFormat="1" ht="15.75" thickBot="1">
      <c r="A15" s="45" t="s">
        <v>532</v>
      </c>
      <c r="B15" s="439">
        <v>53031</v>
      </c>
      <c r="C15" s="439">
        <v>6245</v>
      </c>
      <c r="D15" s="439">
        <v>22004</v>
      </c>
      <c r="E15" s="439">
        <v>6028</v>
      </c>
      <c r="F15" s="717">
        <f t="shared" si="0"/>
        <v>75035</v>
      </c>
      <c r="G15" s="717">
        <v>6176</v>
      </c>
      <c r="H15" s="327" t="s">
        <v>550</v>
      </c>
      <c r="I15" s="286"/>
      <c r="J15" s="286"/>
    </row>
    <row r="16" spans="1:10" s="1" customFormat="1" ht="15.75" thickBot="1">
      <c r="A16" s="40" t="s">
        <v>533</v>
      </c>
      <c r="B16" s="440">
        <v>16939</v>
      </c>
      <c r="C16" s="440">
        <v>30222</v>
      </c>
      <c r="D16" s="440">
        <v>3851</v>
      </c>
      <c r="E16" s="440">
        <v>22951</v>
      </c>
      <c r="F16" s="718">
        <f t="shared" si="0"/>
        <v>20790</v>
      </c>
      <c r="G16" s="718">
        <v>28524</v>
      </c>
      <c r="H16" s="58" t="s">
        <v>551</v>
      </c>
      <c r="I16" s="286"/>
      <c r="J16" s="286"/>
    </row>
    <row r="17" spans="1:10" s="1" customFormat="1" ht="15.75" thickBot="1">
      <c r="A17" s="45" t="s">
        <v>534</v>
      </c>
      <c r="B17" s="439">
        <v>15825</v>
      </c>
      <c r="C17" s="439">
        <v>30244</v>
      </c>
      <c r="D17" s="439">
        <v>5777</v>
      </c>
      <c r="E17" s="439">
        <v>24960</v>
      </c>
      <c r="F17" s="717">
        <f t="shared" si="0"/>
        <v>21602</v>
      </c>
      <c r="G17" s="717">
        <v>28219</v>
      </c>
      <c r="H17" s="327" t="s">
        <v>552</v>
      </c>
      <c r="I17" s="286"/>
      <c r="J17" s="286"/>
    </row>
    <row r="18" spans="1:10" s="1" customFormat="1" ht="15.75" thickBot="1">
      <c r="A18" s="40" t="s">
        <v>535</v>
      </c>
      <c r="B18" s="440">
        <v>14249</v>
      </c>
      <c r="C18" s="440">
        <v>14897</v>
      </c>
      <c r="D18" s="440">
        <v>1293</v>
      </c>
      <c r="E18" s="440">
        <v>19884</v>
      </c>
      <c r="F18" s="718">
        <f t="shared" si="0"/>
        <v>15542</v>
      </c>
      <c r="G18" s="718">
        <v>15966</v>
      </c>
      <c r="H18" s="58" t="s">
        <v>553</v>
      </c>
      <c r="I18" s="286"/>
      <c r="J18" s="286"/>
    </row>
    <row r="19" spans="1:10" s="1" customFormat="1" ht="15.75" thickBot="1">
      <c r="A19" s="45" t="s">
        <v>536</v>
      </c>
      <c r="B19" s="439">
        <v>45265</v>
      </c>
      <c r="C19" s="439">
        <v>15363</v>
      </c>
      <c r="D19" s="439">
        <v>3354</v>
      </c>
      <c r="E19" s="439">
        <v>14674</v>
      </c>
      <c r="F19" s="717">
        <f t="shared" si="0"/>
        <v>48619</v>
      </c>
      <c r="G19" s="717">
        <v>15272</v>
      </c>
      <c r="H19" s="327" t="s">
        <v>554</v>
      </c>
      <c r="I19" s="286"/>
      <c r="J19" s="286"/>
    </row>
    <row r="20" spans="1:10" s="1" customFormat="1" ht="15.75" thickBot="1">
      <c r="A20" s="40" t="s">
        <v>537</v>
      </c>
      <c r="B20" s="440">
        <v>144639</v>
      </c>
      <c r="C20" s="440">
        <v>4460</v>
      </c>
      <c r="D20" s="440">
        <v>34126</v>
      </c>
      <c r="E20" s="440">
        <v>5328</v>
      </c>
      <c r="F20" s="718">
        <f t="shared" si="0"/>
        <v>178765</v>
      </c>
      <c r="G20" s="718">
        <v>4683</v>
      </c>
      <c r="H20" s="58" t="s">
        <v>555</v>
      </c>
      <c r="I20" s="286"/>
      <c r="J20" s="286"/>
    </row>
    <row r="21" spans="1:10" s="1" customFormat="1" ht="30.75" thickBot="1">
      <c r="A21" s="45" t="s">
        <v>538</v>
      </c>
      <c r="B21" s="439">
        <v>88195</v>
      </c>
      <c r="C21" s="439">
        <v>30698</v>
      </c>
      <c r="D21" s="439">
        <v>22871</v>
      </c>
      <c r="E21" s="439">
        <v>26327</v>
      </c>
      <c r="F21" s="717">
        <f t="shared" si="0"/>
        <v>111066</v>
      </c>
      <c r="G21" s="717">
        <v>29664</v>
      </c>
      <c r="H21" s="327" t="s">
        <v>556</v>
      </c>
      <c r="I21" s="286"/>
      <c r="J21" s="286"/>
    </row>
    <row r="22" spans="1:10" s="1" customFormat="1" ht="15.75" thickBot="1">
      <c r="A22" s="40" t="s">
        <v>47</v>
      </c>
      <c r="B22" s="440">
        <v>26178</v>
      </c>
      <c r="C22" s="440">
        <v>22142</v>
      </c>
      <c r="D22" s="440">
        <v>30933</v>
      </c>
      <c r="E22" s="440">
        <v>22962</v>
      </c>
      <c r="F22" s="718">
        <f t="shared" si="0"/>
        <v>57111</v>
      </c>
      <c r="G22" s="718">
        <v>22728</v>
      </c>
      <c r="H22" s="58" t="s">
        <v>430</v>
      </c>
      <c r="I22" s="286"/>
      <c r="J22" s="286"/>
    </row>
    <row r="23" spans="1:10" s="1" customFormat="1" ht="15.75" thickBot="1">
      <c r="A23" s="45" t="s">
        <v>539</v>
      </c>
      <c r="B23" s="439">
        <v>47178</v>
      </c>
      <c r="C23" s="439">
        <v>22674</v>
      </c>
      <c r="D23" s="439">
        <v>28315</v>
      </c>
      <c r="E23" s="439">
        <v>20372</v>
      </c>
      <c r="F23" s="717">
        <f t="shared" si="0"/>
        <v>75493</v>
      </c>
      <c r="G23" s="717">
        <v>21486</v>
      </c>
      <c r="H23" s="327" t="s">
        <v>557</v>
      </c>
      <c r="I23" s="286"/>
      <c r="J23" s="286"/>
    </row>
    <row r="24" spans="1:10" s="1" customFormat="1" ht="15.75" thickBot="1">
      <c r="A24" s="40" t="s">
        <v>540</v>
      </c>
      <c r="B24" s="440">
        <v>3656</v>
      </c>
      <c r="C24" s="440">
        <v>25759</v>
      </c>
      <c r="D24" s="440">
        <v>1787</v>
      </c>
      <c r="E24" s="440">
        <v>21734</v>
      </c>
      <c r="F24" s="718">
        <f t="shared" si="0"/>
        <v>5443</v>
      </c>
      <c r="G24" s="718">
        <v>24169</v>
      </c>
      <c r="H24" s="58" t="s">
        <v>558</v>
      </c>
      <c r="I24" s="286"/>
      <c r="J24" s="286"/>
    </row>
    <row r="25" spans="1:10" s="1" customFormat="1" ht="15.75" thickBot="1">
      <c r="A25" s="45" t="s">
        <v>541</v>
      </c>
      <c r="B25" s="439">
        <v>4945</v>
      </c>
      <c r="C25" s="439">
        <v>9542</v>
      </c>
      <c r="D25" s="439">
        <v>5741</v>
      </c>
      <c r="E25" s="439">
        <v>7816</v>
      </c>
      <c r="F25" s="717">
        <f t="shared" si="0"/>
        <v>10686</v>
      </c>
      <c r="G25" s="717">
        <v>8827</v>
      </c>
      <c r="H25" s="327" t="s">
        <v>559</v>
      </c>
      <c r="I25" s="286"/>
      <c r="J25" s="286"/>
    </row>
    <row r="26" spans="1:10" s="1" customFormat="1" ht="45.75" thickBot="1">
      <c r="A26" s="40" t="s">
        <v>542</v>
      </c>
      <c r="B26" s="440">
        <v>64413</v>
      </c>
      <c r="C26" s="440">
        <v>3050</v>
      </c>
      <c r="D26" s="440">
        <v>96373</v>
      </c>
      <c r="E26" s="440">
        <v>3037</v>
      </c>
      <c r="F26" s="718">
        <f t="shared" si="0"/>
        <v>160786</v>
      </c>
      <c r="G26" s="718">
        <v>3042</v>
      </c>
      <c r="H26" s="58" t="s">
        <v>560</v>
      </c>
      <c r="I26" s="286"/>
      <c r="J26" s="286"/>
    </row>
    <row r="27" spans="1:10" s="1" customFormat="1" ht="30">
      <c r="A27" s="85" t="s">
        <v>543</v>
      </c>
      <c r="B27" s="441">
        <v>5112</v>
      </c>
      <c r="C27" s="441">
        <v>29547</v>
      </c>
      <c r="D27" s="441">
        <v>1985</v>
      </c>
      <c r="E27" s="441">
        <v>22382</v>
      </c>
      <c r="F27" s="719">
        <f t="shared" si="0"/>
        <v>7097</v>
      </c>
      <c r="G27" s="719">
        <v>27654</v>
      </c>
      <c r="H27" s="442" t="s">
        <v>561</v>
      </c>
      <c r="I27" s="286"/>
      <c r="J27" s="286"/>
    </row>
    <row r="28" spans="1:10" s="6" customFormat="1" ht="30" customHeight="1">
      <c r="A28" s="190" t="s">
        <v>474</v>
      </c>
      <c r="B28" s="256">
        <f>SUM(B7:B27)</f>
        <v>1706329</v>
      </c>
      <c r="C28" s="256">
        <v>12222</v>
      </c>
      <c r="D28" s="256">
        <f>SUM(D7:D27)</f>
        <v>307371</v>
      </c>
      <c r="E28" s="256">
        <v>11608</v>
      </c>
      <c r="F28" s="256">
        <f t="shared" si="0"/>
        <v>2013700</v>
      </c>
      <c r="G28" s="256">
        <f>'024'!G16</f>
        <v>12052</v>
      </c>
      <c r="H28" s="443" t="s">
        <v>475</v>
      </c>
      <c r="I28" s="286"/>
      <c r="J28" s="286"/>
    </row>
    <row r="29" spans="1:10" ht="17.25" customHeight="1">
      <c r="A29" s="35" t="s">
        <v>352</v>
      </c>
      <c r="H29" s="11" t="s">
        <v>61</v>
      </c>
    </row>
    <row r="34" spans="1:7" ht="24.95" customHeight="1">
      <c r="B34" s="11" t="s">
        <v>564</v>
      </c>
      <c r="C34" s="11" t="s">
        <v>877</v>
      </c>
    </row>
    <row r="35" spans="1:7" ht="24.95" customHeight="1">
      <c r="A35" s="11" t="s">
        <v>935</v>
      </c>
      <c r="B35" s="95"/>
      <c r="C35" s="95"/>
      <c r="D35" s="12"/>
      <c r="E35" s="12"/>
      <c r="F35" s="12"/>
      <c r="G35" s="12"/>
    </row>
    <row r="36" spans="1:7" ht="24.95" customHeight="1">
      <c r="A36" s="11" t="s">
        <v>941</v>
      </c>
      <c r="B36" s="95"/>
      <c r="C36" s="95"/>
      <c r="D36" s="12"/>
      <c r="E36" s="12"/>
      <c r="F36" s="12"/>
      <c r="G36" s="12"/>
    </row>
    <row r="37" spans="1:7" ht="24.95" customHeight="1">
      <c r="A37" s="11" t="s">
        <v>665</v>
      </c>
      <c r="B37" s="95"/>
      <c r="C37" s="95"/>
      <c r="D37" s="12"/>
      <c r="E37" s="12"/>
      <c r="F37" s="12"/>
      <c r="G37" s="12"/>
    </row>
    <row r="38" spans="1:7" ht="24.95" customHeight="1">
      <c r="A38" s="11" t="s">
        <v>656</v>
      </c>
      <c r="B38" s="95"/>
      <c r="C38" s="95"/>
      <c r="D38" s="12"/>
      <c r="E38" s="12"/>
      <c r="F38" s="12"/>
      <c r="G38" s="12"/>
    </row>
    <row r="39" spans="1:7" ht="24.95" customHeight="1">
      <c r="A39" s="11" t="s">
        <v>664</v>
      </c>
      <c r="B39" s="95"/>
      <c r="C39" s="95"/>
    </row>
    <row r="40" spans="1:7" ht="24.95" customHeight="1">
      <c r="A40" s="11" t="s">
        <v>658</v>
      </c>
      <c r="B40" s="95"/>
      <c r="C40" s="95"/>
    </row>
    <row r="41" spans="1:7" ht="24.95" customHeight="1">
      <c r="A41" s="11" t="s">
        <v>936</v>
      </c>
      <c r="B41" s="95"/>
      <c r="C41" s="95"/>
    </row>
    <row r="42" spans="1:7" ht="24.95" customHeight="1">
      <c r="A42" s="11" t="s">
        <v>937</v>
      </c>
      <c r="B42" s="95"/>
      <c r="C42" s="95"/>
    </row>
    <row r="43" spans="1:7" ht="24.95" customHeight="1">
      <c r="A43" s="11" t="s">
        <v>666</v>
      </c>
      <c r="B43" s="95"/>
      <c r="C43" s="95"/>
    </row>
    <row r="44" spans="1:7" ht="24.95" customHeight="1">
      <c r="A44" s="11" t="s">
        <v>659</v>
      </c>
      <c r="B44" s="95"/>
      <c r="C44" s="95"/>
    </row>
    <row r="45" spans="1:7" ht="24.95" customHeight="1">
      <c r="A45" s="11" t="s">
        <v>662</v>
      </c>
      <c r="B45" s="95"/>
      <c r="C45" s="95"/>
    </row>
    <row r="46" spans="1:7" ht="24.95" customHeight="1">
      <c r="A46" s="11" t="s">
        <v>938</v>
      </c>
      <c r="B46" s="95"/>
      <c r="C46" s="95"/>
    </row>
    <row r="47" spans="1:7" ht="24.95" customHeight="1">
      <c r="A47" s="11" t="s">
        <v>667</v>
      </c>
      <c r="B47" s="95"/>
      <c r="C47" s="95"/>
    </row>
    <row r="48" spans="1:7" ht="24.95" customHeight="1">
      <c r="A48" s="11" t="s">
        <v>663</v>
      </c>
      <c r="B48" s="95"/>
      <c r="C48" s="95"/>
    </row>
    <row r="49" spans="1:3" ht="24.95" customHeight="1">
      <c r="A49" s="11" t="s">
        <v>661</v>
      </c>
      <c r="B49" s="95"/>
      <c r="C49" s="95"/>
    </row>
    <row r="50" spans="1:3" ht="24.95" customHeight="1">
      <c r="A50" s="11" t="s">
        <v>657</v>
      </c>
      <c r="B50" s="95"/>
      <c r="C50" s="95"/>
    </row>
    <row r="51" spans="1:3" ht="24.95" customHeight="1">
      <c r="A51" s="11" t="s">
        <v>939</v>
      </c>
      <c r="B51" s="95"/>
      <c r="C51" s="95"/>
    </row>
    <row r="52" spans="1:3" ht="24.95" customHeight="1">
      <c r="A52" s="11" t="s">
        <v>934</v>
      </c>
      <c r="B52" s="95"/>
      <c r="C52" s="95"/>
    </row>
    <row r="53" spans="1:3" ht="24.95" customHeight="1">
      <c r="A53" s="11" t="s">
        <v>933</v>
      </c>
      <c r="B53" s="95"/>
      <c r="C53" s="95"/>
    </row>
    <row r="54" spans="1:3" ht="24.95" customHeight="1">
      <c r="A54" s="11" t="s">
        <v>660</v>
      </c>
      <c r="B54" s="95"/>
      <c r="C54" s="95"/>
    </row>
    <row r="55" spans="1:3" ht="24.95" customHeight="1">
      <c r="A55" s="11" t="s">
        <v>940</v>
      </c>
      <c r="B55" s="95"/>
      <c r="C55" s="95"/>
    </row>
    <row r="56" spans="1:3" ht="24.95" customHeight="1">
      <c r="A56" s="11" t="str">
        <f>A30 &amp; H30</f>
        <v/>
      </c>
      <c r="B56" s="95"/>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rightToLeft="1" view="pageBreakPreview" zoomScaleNormal="100" zoomScaleSheetLayoutView="100" workbookViewId="0">
      <selection activeCell="H18" sqref="H18"/>
    </sheetView>
  </sheetViews>
  <sheetFormatPr defaultColWidth="11.42578125" defaultRowHeight="24.95" customHeight="1"/>
  <cols>
    <col min="1" max="1" width="25.7109375" style="11" customWidth="1"/>
    <col min="2" max="7" width="14.7109375" style="11" customWidth="1"/>
    <col min="8" max="8" width="29.7109375" style="11" customWidth="1"/>
    <col min="9" max="9" width="11.42578125" style="11" customWidth="1"/>
    <col min="10" max="10" width="10.85546875" style="11" bestFit="1" customWidth="1"/>
    <col min="11" max="16384" width="11.42578125" style="11"/>
  </cols>
  <sheetData>
    <row r="1" spans="1:8" s="33" customFormat="1" ht="23.25">
      <c r="A1" s="1033" t="s">
        <v>856</v>
      </c>
      <c r="B1" s="1033"/>
      <c r="C1" s="1033"/>
      <c r="D1" s="1033"/>
      <c r="E1" s="1033"/>
      <c r="F1" s="1033"/>
      <c r="G1" s="1033"/>
      <c r="H1" s="1033"/>
    </row>
    <row r="2" spans="1:8" s="33" customFormat="1" ht="33.75" customHeight="1">
      <c r="A2" s="1034" t="s">
        <v>1617</v>
      </c>
      <c r="B2" s="1034"/>
      <c r="C2" s="1034"/>
      <c r="D2" s="1034"/>
      <c r="E2" s="1034"/>
      <c r="F2" s="1034"/>
      <c r="G2" s="1034"/>
      <c r="H2" s="1034"/>
    </row>
    <row r="3" spans="1:8" s="33" customFormat="1" ht="20.25">
      <c r="A3" s="1034">
        <v>2021</v>
      </c>
      <c r="B3" s="1034"/>
      <c r="C3" s="1034"/>
      <c r="D3" s="1034"/>
      <c r="E3" s="1034"/>
      <c r="F3" s="1034"/>
      <c r="G3" s="1034"/>
      <c r="H3" s="1034"/>
    </row>
    <row r="4" spans="1:8" ht="21" customHeight="1">
      <c r="A4" s="576" t="s">
        <v>163</v>
      </c>
      <c r="B4" s="577"/>
      <c r="C4" s="577"/>
      <c r="D4" s="577"/>
      <c r="E4" s="577"/>
      <c r="F4" s="577"/>
      <c r="G4" s="577"/>
      <c r="H4" s="578" t="s">
        <v>164</v>
      </c>
    </row>
    <row r="5" spans="1:8" s="9" customFormat="1" ht="33.75" customHeight="1">
      <c r="A5" s="1086" t="s">
        <v>115</v>
      </c>
      <c r="B5" s="1085" t="s">
        <v>1276</v>
      </c>
      <c r="C5" s="1085"/>
      <c r="D5" s="1085" t="s">
        <v>1274</v>
      </c>
      <c r="E5" s="1085"/>
      <c r="F5" s="1090" t="s">
        <v>1275</v>
      </c>
      <c r="G5" s="1090"/>
      <c r="H5" s="1088" t="s">
        <v>114</v>
      </c>
    </row>
    <row r="6" spans="1:8" s="10" customFormat="1" ht="55.5" customHeight="1">
      <c r="A6" s="1087"/>
      <c r="B6" s="438" t="s">
        <v>60</v>
      </c>
      <c r="C6" s="438" t="s">
        <v>351</v>
      </c>
      <c r="D6" s="438" t="s">
        <v>60</v>
      </c>
      <c r="E6" s="438" t="s">
        <v>351</v>
      </c>
      <c r="F6" s="438" t="s">
        <v>60</v>
      </c>
      <c r="G6" s="438" t="s">
        <v>351</v>
      </c>
      <c r="H6" s="1089"/>
    </row>
    <row r="7" spans="1:8" s="1" customFormat="1" ht="35.1" customHeight="1" thickBot="1">
      <c r="A7" s="45" t="s">
        <v>910</v>
      </c>
      <c r="B7" s="439">
        <v>14697</v>
      </c>
      <c r="C7" s="439">
        <v>2848</v>
      </c>
      <c r="D7" s="439">
        <v>98</v>
      </c>
      <c r="E7" s="439">
        <v>2333</v>
      </c>
      <c r="F7" s="717">
        <f>B7+D7</f>
        <v>14795</v>
      </c>
      <c r="G7" s="717">
        <v>2817</v>
      </c>
      <c r="H7" s="392" t="s">
        <v>508</v>
      </c>
    </row>
    <row r="8" spans="1:8" s="1" customFormat="1" ht="35.1" customHeight="1" thickBot="1">
      <c r="A8" s="40" t="s">
        <v>2</v>
      </c>
      <c r="B8" s="440">
        <v>163455</v>
      </c>
      <c r="C8" s="440">
        <v>3074</v>
      </c>
      <c r="D8" s="440">
        <v>14631</v>
      </c>
      <c r="E8" s="440">
        <v>3458</v>
      </c>
      <c r="F8" s="718">
        <f t="shared" ref="F8:F13" si="0">B8+D8</f>
        <v>178086</v>
      </c>
      <c r="G8" s="718">
        <v>3164</v>
      </c>
      <c r="H8" s="393" t="s">
        <v>1</v>
      </c>
    </row>
    <row r="9" spans="1:8" s="1" customFormat="1" ht="35.1" customHeight="1" thickBot="1">
      <c r="A9" s="45" t="s">
        <v>4</v>
      </c>
      <c r="B9" s="439">
        <v>348800</v>
      </c>
      <c r="C9" s="439">
        <v>3919</v>
      </c>
      <c r="D9" s="439">
        <v>25892</v>
      </c>
      <c r="E9" s="439">
        <v>3504</v>
      </c>
      <c r="F9" s="717">
        <f t="shared" si="0"/>
        <v>374692</v>
      </c>
      <c r="G9" s="717">
        <v>3844</v>
      </c>
      <c r="H9" s="392" t="s">
        <v>3</v>
      </c>
    </row>
    <row r="10" spans="1:8" s="1" customFormat="1" ht="35.1" customHeight="1" thickBot="1">
      <c r="A10" s="40" t="s">
        <v>10</v>
      </c>
      <c r="B10" s="440">
        <v>451029</v>
      </c>
      <c r="C10" s="440">
        <v>4703</v>
      </c>
      <c r="D10" s="440">
        <v>45522</v>
      </c>
      <c r="E10" s="440">
        <v>3923</v>
      </c>
      <c r="F10" s="718">
        <f t="shared" si="0"/>
        <v>496551</v>
      </c>
      <c r="G10" s="718">
        <v>4529</v>
      </c>
      <c r="H10" s="393" t="s">
        <v>9</v>
      </c>
    </row>
    <row r="11" spans="1:8" s="1" customFormat="1" ht="35.1" customHeight="1" thickBot="1">
      <c r="A11" s="45" t="s">
        <v>12</v>
      </c>
      <c r="B11" s="439">
        <v>265494</v>
      </c>
      <c r="C11" s="439">
        <v>13245</v>
      </c>
      <c r="D11" s="439">
        <v>74000</v>
      </c>
      <c r="E11" s="439">
        <v>10162</v>
      </c>
      <c r="F11" s="717">
        <f t="shared" si="0"/>
        <v>339494</v>
      </c>
      <c r="G11" s="717">
        <v>12200</v>
      </c>
      <c r="H11" s="392" t="s">
        <v>11</v>
      </c>
    </row>
    <row r="12" spans="1:8" s="1" customFormat="1" ht="35.1" customHeight="1" thickBot="1">
      <c r="A12" s="40" t="s">
        <v>122</v>
      </c>
      <c r="B12" s="440">
        <v>43935</v>
      </c>
      <c r="C12" s="440">
        <v>11981</v>
      </c>
      <c r="D12" s="440">
        <v>12026</v>
      </c>
      <c r="E12" s="440">
        <v>5673</v>
      </c>
      <c r="F12" s="718">
        <f t="shared" si="0"/>
        <v>55961</v>
      </c>
      <c r="G12" s="718">
        <v>10437</v>
      </c>
      <c r="H12" s="393" t="s">
        <v>126</v>
      </c>
    </row>
    <row r="13" spans="1:8" s="1" customFormat="1" ht="35.1" customHeight="1" thickTop="1">
      <c r="A13" s="85" t="s">
        <v>116</v>
      </c>
      <c r="B13" s="846">
        <v>418919</v>
      </c>
      <c r="C13" s="846">
        <v>28859</v>
      </c>
      <c r="D13" s="846">
        <v>135202</v>
      </c>
      <c r="E13" s="846">
        <v>21941</v>
      </c>
      <c r="F13" s="845">
        <f t="shared" si="0"/>
        <v>554121</v>
      </c>
      <c r="G13" s="845">
        <v>26447</v>
      </c>
      <c r="H13" s="396" t="s">
        <v>162</v>
      </c>
    </row>
    <row r="14" spans="1:8" s="6" customFormat="1" ht="30" customHeight="1">
      <c r="A14" s="112" t="s">
        <v>474</v>
      </c>
      <c r="B14" s="232">
        <f>SUM(B7:B13)</f>
        <v>1706329</v>
      </c>
      <c r="C14" s="232">
        <v>12222</v>
      </c>
      <c r="D14" s="232">
        <f>SUM(D7:D13)</f>
        <v>307371</v>
      </c>
      <c r="E14" s="232">
        <v>11608</v>
      </c>
      <c r="F14" s="844">
        <f>SUM(F7:F13)</f>
        <v>2013700</v>
      </c>
      <c r="G14" s="232">
        <v>12052</v>
      </c>
      <c r="H14" s="397" t="s">
        <v>475</v>
      </c>
    </row>
    <row r="15" spans="1:8" ht="12.75">
      <c r="A15" s="35" t="s">
        <v>352</v>
      </c>
      <c r="H15" s="11" t="s">
        <v>61</v>
      </c>
    </row>
    <row r="19" spans="1:5" ht="24.95" customHeight="1">
      <c r="B19" s="11" t="s">
        <v>564</v>
      </c>
      <c r="C19" s="11" t="s">
        <v>877</v>
      </c>
    </row>
    <row r="20" spans="1:5" ht="24.95" customHeight="1">
      <c r="A20" s="11" t="s">
        <v>578</v>
      </c>
      <c r="B20" s="77">
        <f>C7</f>
        <v>2848</v>
      </c>
      <c r="C20" s="77">
        <f>E7</f>
        <v>2333</v>
      </c>
      <c r="D20" s="12"/>
      <c r="E20" s="97"/>
    </row>
    <row r="21" spans="1:5" ht="24.95" customHeight="1">
      <c r="A21" s="11" t="s">
        <v>579</v>
      </c>
      <c r="B21" s="77">
        <f t="shared" ref="B21:B26" si="1">C8</f>
        <v>3074</v>
      </c>
      <c r="C21" s="77">
        <f t="shared" ref="C21:C26" si="2">E8</f>
        <v>3458</v>
      </c>
      <c r="D21" s="12"/>
      <c r="E21" s="97"/>
    </row>
    <row r="22" spans="1:5" ht="24.95" customHeight="1">
      <c r="A22" s="60" t="s">
        <v>903</v>
      </c>
      <c r="B22" s="77">
        <f t="shared" si="1"/>
        <v>3919</v>
      </c>
      <c r="C22" s="77">
        <f t="shared" si="2"/>
        <v>3504</v>
      </c>
      <c r="D22" s="12"/>
      <c r="E22" s="97"/>
    </row>
    <row r="23" spans="1:5" ht="24.95" customHeight="1">
      <c r="A23" s="11" t="s">
        <v>580</v>
      </c>
      <c r="B23" s="77">
        <f t="shared" si="1"/>
        <v>4703</v>
      </c>
      <c r="C23" s="77">
        <f t="shared" si="2"/>
        <v>3923</v>
      </c>
      <c r="D23" s="12"/>
      <c r="E23" s="97"/>
    </row>
    <row r="24" spans="1:5" ht="24.95" customHeight="1">
      <c r="A24" s="11" t="s">
        <v>581</v>
      </c>
      <c r="B24" s="77">
        <f t="shared" si="1"/>
        <v>13245</v>
      </c>
      <c r="C24" s="77">
        <f t="shared" si="2"/>
        <v>10162</v>
      </c>
      <c r="E24" s="97"/>
    </row>
    <row r="25" spans="1:5" ht="24.95" customHeight="1">
      <c r="A25" s="11" t="s">
        <v>582</v>
      </c>
      <c r="B25" s="77">
        <f t="shared" si="1"/>
        <v>11981</v>
      </c>
      <c r="C25" s="77">
        <f t="shared" si="2"/>
        <v>5673</v>
      </c>
      <c r="E25" s="97"/>
    </row>
    <row r="26" spans="1:5" ht="24.95" customHeight="1">
      <c r="A26" s="11" t="s">
        <v>583</v>
      </c>
      <c r="B26" s="77">
        <f t="shared" si="1"/>
        <v>28859</v>
      </c>
      <c r="C26" s="77">
        <f t="shared" si="2"/>
        <v>21941</v>
      </c>
      <c r="E26" s="97"/>
    </row>
    <row r="27" spans="1:5" ht="24.95" customHeight="1">
      <c r="E27" s="97"/>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rightToLeft="1" view="pageBreakPreview" zoomScaleNormal="100" zoomScaleSheetLayoutView="100" workbookViewId="0">
      <selection activeCell="G16" sqref="G16"/>
    </sheetView>
  </sheetViews>
  <sheetFormatPr defaultColWidth="11.42578125" defaultRowHeight="24.95" customHeight="1"/>
  <cols>
    <col min="1" max="1" width="25.7109375" style="11" customWidth="1"/>
    <col min="2" max="7" width="14.7109375" style="11" customWidth="1"/>
    <col min="8" max="8" width="29.7109375" style="11" customWidth="1"/>
    <col min="9" max="16384" width="11.42578125" style="11"/>
  </cols>
  <sheetData>
    <row r="1" spans="1:8" s="7" customFormat="1" ht="23.25">
      <c r="A1" s="1033" t="s">
        <v>857</v>
      </c>
      <c r="B1" s="1033"/>
      <c r="C1" s="1033"/>
      <c r="D1" s="1033"/>
      <c r="E1" s="1033"/>
      <c r="F1" s="1033"/>
      <c r="G1" s="1033"/>
      <c r="H1" s="1033"/>
    </row>
    <row r="2" spans="1:8" s="7" customFormat="1" ht="38.25" customHeight="1">
      <c r="A2" s="1034" t="s">
        <v>1616</v>
      </c>
      <c r="B2" s="1034"/>
      <c r="C2" s="1034"/>
      <c r="D2" s="1034"/>
      <c r="E2" s="1034"/>
      <c r="F2" s="1034"/>
      <c r="G2" s="1034"/>
      <c r="H2" s="1034"/>
    </row>
    <row r="3" spans="1:8" s="7" customFormat="1" ht="20.25">
      <c r="A3" s="1034">
        <v>2021</v>
      </c>
      <c r="B3" s="1034"/>
      <c r="C3" s="1034"/>
      <c r="D3" s="1034"/>
      <c r="E3" s="1034"/>
      <c r="F3" s="1034"/>
      <c r="G3" s="1034"/>
      <c r="H3" s="1034"/>
    </row>
    <row r="4" spans="1:8" s="8" customFormat="1" ht="21" customHeight="1">
      <c r="A4" s="576" t="s">
        <v>166</v>
      </c>
      <c r="B4" s="577"/>
      <c r="C4" s="577"/>
      <c r="D4" s="577"/>
      <c r="E4" s="577"/>
      <c r="F4" s="577"/>
      <c r="G4" s="577"/>
      <c r="H4" s="578" t="s">
        <v>165</v>
      </c>
    </row>
    <row r="5" spans="1:8" s="9" customFormat="1" ht="33.75" customHeight="1">
      <c r="A5" s="1086" t="s">
        <v>62</v>
      </c>
      <c r="B5" s="1085" t="s">
        <v>1276</v>
      </c>
      <c r="C5" s="1085"/>
      <c r="D5" s="1085" t="s">
        <v>1274</v>
      </c>
      <c r="E5" s="1085"/>
      <c r="F5" s="1090" t="s">
        <v>1275</v>
      </c>
      <c r="G5" s="1090"/>
      <c r="H5" s="1088" t="s">
        <v>63</v>
      </c>
    </row>
    <row r="6" spans="1:8" s="10" customFormat="1" ht="51">
      <c r="A6" s="1087"/>
      <c r="B6" s="438" t="s">
        <v>60</v>
      </c>
      <c r="C6" s="438" t="s">
        <v>351</v>
      </c>
      <c r="D6" s="438" t="s">
        <v>60</v>
      </c>
      <c r="E6" s="438" t="s">
        <v>351</v>
      </c>
      <c r="F6" s="438" t="s">
        <v>60</v>
      </c>
      <c r="G6" s="438" t="s">
        <v>351</v>
      </c>
      <c r="H6" s="1089"/>
    </row>
    <row r="7" spans="1:8" s="1" customFormat="1" ht="35.1" customHeight="1" thickBot="1">
      <c r="A7" s="45" t="s">
        <v>49</v>
      </c>
      <c r="B7" s="439">
        <v>110584</v>
      </c>
      <c r="C7" s="439">
        <v>30221</v>
      </c>
      <c r="D7" s="439">
        <v>48153</v>
      </c>
      <c r="E7" s="439">
        <v>26583</v>
      </c>
      <c r="F7" s="717">
        <f>B7+D7</f>
        <v>158737</v>
      </c>
      <c r="G7" s="717">
        <v>28996</v>
      </c>
      <c r="H7" s="392" t="s">
        <v>48</v>
      </c>
    </row>
    <row r="8" spans="1:8" s="1" customFormat="1" ht="35.1" customHeight="1" thickBot="1">
      <c r="A8" s="40" t="s">
        <v>50</v>
      </c>
      <c r="B8" s="440">
        <v>45467</v>
      </c>
      <c r="C8" s="440">
        <v>30462</v>
      </c>
      <c r="D8" s="440">
        <v>21002</v>
      </c>
      <c r="E8" s="440">
        <v>20900</v>
      </c>
      <c r="F8" s="718">
        <f t="shared" ref="F8:F13" si="0">B8+D8</f>
        <v>66469</v>
      </c>
      <c r="G8" s="718">
        <v>26972</v>
      </c>
      <c r="H8" s="393" t="s">
        <v>332</v>
      </c>
    </row>
    <row r="9" spans="1:8" s="1" customFormat="1" ht="35.1" customHeight="1" thickBot="1">
      <c r="A9" s="45" t="s">
        <v>52</v>
      </c>
      <c r="B9" s="439">
        <v>26598</v>
      </c>
      <c r="C9" s="439">
        <v>34476</v>
      </c>
      <c r="D9" s="439">
        <v>6172</v>
      </c>
      <c r="E9" s="439">
        <v>26110</v>
      </c>
      <c r="F9" s="717">
        <f t="shared" si="0"/>
        <v>32770</v>
      </c>
      <c r="G9" s="717">
        <v>32178</v>
      </c>
      <c r="H9" s="392" t="s">
        <v>51</v>
      </c>
    </row>
    <row r="10" spans="1:8" s="1" customFormat="1" ht="35.1" customHeight="1" thickBot="1">
      <c r="A10" s="40" t="s">
        <v>54</v>
      </c>
      <c r="B10" s="440">
        <v>1452711</v>
      </c>
      <c r="C10" s="440">
        <v>6920</v>
      </c>
      <c r="D10" s="440">
        <v>133227</v>
      </c>
      <c r="E10" s="440">
        <v>9249</v>
      </c>
      <c r="F10" s="718">
        <f t="shared" si="0"/>
        <v>1585938</v>
      </c>
      <c r="G10" s="718">
        <v>7223</v>
      </c>
      <c r="H10" s="393" t="s">
        <v>53</v>
      </c>
    </row>
    <row r="11" spans="1:8" s="1" customFormat="1" ht="35.1" customHeight="1" thickBot="1">
      <c r="A11" s="45" t="s">
        <v>907</v>
      </c>
      <c r="B11" s="439">
        <v>5112</v>
      </c>
      <c r="C11" s="439">
        <v>29547</v>
      </c>
      <c r="D11" s="439">
        <v>1985</v>
      </c>
      <c r="E11" s="439">
        <v>22382</v>
      </c>
      <c r="F11" s="717">
        <f t="shared" si="0"/>
        <v>7097</v>
      </c>
      <c r="G11" s="717">
        <v>27654</v>
      </c>
      <c r="H11" s="392" t="s">
        <v>55</v>
      </c>
    </row>
    <row r="12" spans="1:8" s="1" customFormat="1" ht="35.1" customHeight="1" thickBot="1">
      <c r="A12" s="40" t="s">
        <v>562</v>
      </c>
      <c r="B12" s="440">
        <v>1444</v>
      </c>
      <c r="C12" s="440">
        <v>25214</v>
      </c>
      <c r="D12" s="440">
        <v>459</v>
      </c>
      <c r="E12" s="440">
        <v>21485</v>
      </c>
      <c r="F12" s="718">
        <f t="shared" si="0"/>
        <v>1903</v>
      </c>
      <c r="G12" s="718">
        <v>23882</v>
      </c>
      <c r="H12" s="393" t="s">
        <v>563</v>
      </c>
    </row>
    <row r="13" spans="1:8" s="1" customFormat="1" ht="35.1" customHeight="1" thickTop="1">
      <c r="A13" s="85" t="s">
        <v>173</v>
      </c>
      <c r="B13" s="846">
        <v>64413</v>
      </c>
      <c r="C13" s="846">
        <v>3050</v>
      </c>
      <c r="D13" s="846">
        <v>96373</v>
      </c>
      <c r="E13" s="846">
        <v>3037</v>
      </c>
      <c r="F13" s="845">
        <f t="shared" si="0"/>
        <v>160786</v>
      </c>
      <c r="G13" s="845">
        <v>3042</v>
      </c>
      <c r="H13" s="396" t="s">
        <v>57</v>
      </c>
    </row>
    <row r="14" spans="1:8" s="6" customFormat="1" ht="30" customHeight="1">
      <c r="A14" s="112" t="s">
        <v>474</v>
      </c>
      <c r="B14" s="232">
        <f>SUM(B7:B13)</f>
        <v>1706329</v>
      </c>
      <c r="C14" s="232">
        <v>12222</v>
      </c>
      <c r="D14" s="232">
        <f>SUM(D7:D13)</f>
        <v>307371</v>
      </c>
      <c r="E14" s="232">
        <v>11608</v>
      </c>
      <c r="F14" s="232">
        <f>SUM(F7:F13)</f>
        <v>2013700</v>
      </c>
      <c r="G14" s="232">
        <v>12052</v>
      </c>
      <c r="H14" s="397" t="s">
        <v>475</v>
      </c>
    </row>
    <row r="15" spans="1:8" ht="18" customHeight="1">
      <c r="A15" s="35" t="s">
        <v>352</v>
      </c>
      <c r="H15" s="11" t="s">
        <v>61</v>
      </c>
    </row>
    <row r="18" spans="1:7" ht="24.95" customHeight="1">
      <c r="B18" s="11" t="s">
        <v>564</v>
      </c>
      <c r="C18" s="11" t="s">
        <v>877</v>
      </c>
    </row>
    <row r="19" spans="1:7" ht="24.95" customHeight="1">
      <c r="A19" s="60" t="s">
        <v>1303</v>
      </c>
      <c r="B19" s="95">
        <f>C7</f>
        <v>30221</v>
      </c>
      <c r="C19" s="95">
        <f>E7</f>
        <v>26583</v>
      </c>
      <c r="D19" s="12"/>
      <c r="E19" s="12"/>
      <c r="F19" s="12"/>
      <c r="G19" s="12"/>
    </row>
    <row r="20" spans="1:7" ht="24.95" customHeight="1">
      <c r="A20" s="60" t="s">
        <v>1314</v>
      </c>
      <c r="B20" s="95">
        <f>C11</f>
        <v>29547</v>
      </c>
      <c r="C20" s="95">
        <f>E11</f>
        <v>22382</v>
      </c>
      <c r="D20" s="12"/>
      <c r="E20" s="12"/>
      <c r="F20" s="12"/>
      <c r="G20" s="12"/>
    </row>
    <row r="21" spans="1:7" ht="24.95" customHeight="1">
      <c r="A21" s="60" t="s">
        <v>1302</v>
      </c>
      <c r="B21" s="95">
        <f>C8</f>
        <v>30462</v>
      </c>
      <c r="C21" s="95">
        <f>E8</f>
        <v>20900</v>
      </c>
      <c r="D21" s="12"/>
      <c r="E21" s="12"/>
      <c r="F21" s="12"/>
      <c r="G21" s="12"/>
    </row>
    <row r="22" spans="1:7" ht="24.95" customHeight="1">
      <c r="A22" s="60" t="s">
        <v>1313</v>
      </c>
      <c r="B22" s="95">
        <f>C9</f>
        <v>34476</v>
      </c>
      <c r="C22" s="95">
        <f>E9</f>
        <v>26110</v>
      </c>
    </row>
    <row r="23" spans="1:7" ht="24.95" customHeight="1">
      <c r="A23" s="60" t="s">
        <v>1312</v>
      </c>
      <c r="B23" s="95">
        <f>C12</f>
        <v>25214</v>
      </c>
      <c r="C23" s="95">
        <f>E12</f>
        <v>21485</v>
      </c>
    </row>
    <row r="24" spans="1:7" ht="24.95" customHeight="1">
      <c r="A24" s="60" t="s">
        <v>1305</v>
      </c>
      <c r="B24" s="95">
        <f>C10</f>
        <v>6920</v>
      </c>
      <c r="C24" s="95">
        <f>E10</f>
        <v>9249</v>
      </c>
    </row>
    <row r="25" spans="1:7" ht="24.95" customHeight="1">
      <c r="A25" s="60" t="s">
        <v>1311</v>
      </c>
      <c r="B25" s="95">
        <f>C13</f>
        <v>3050</v>
      </c>
      <c r="C25" s="95">
        <f>E13</f>
        <v>3037</v>
      </c>
    </row>
    <row r="26" spans="1:7" ht="24.95" customHeight="1">
      <c r="B26" s="95"/>
      <c r="C26" s="95"/>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rightToLeft="1" view="pageBreakPreview" zoomScale="85" zoomScaleNormal="100" zoomScaleSheetLayoutView="85" workbookViewId="0">
      <selection activeCell="L13" sqref="L13"/>
    </sheetView>
  </sheetViews>
  <sheetFormatPr defaultColWidth="11.42578125" defaultRowHeight="24.95" customHeight="1"/>
  <cols>
    <col min="1" max="1" width="20.85546875" style="11" customWidth="1"/>
    <col min="2" max="2" width="9" style="11" bestFit="1" customWidth="1"/>
    <col min="3" max="3" width="7.7109375" style="11" customWidth="1"/>
    <col min="4" max="4" width="9" style="11" bestFit="1" customWidth="1"/>
    <col min="5" max="5" width="7.7109375" style="11" customWidth="1"/>
    <col min="6" max="6" width="10" style="11" bestFit="1" customWidth="1"/>
    <col min="7" max="7" width="7.7109375" style="11" customWidth="1"/>
    <col min="8" max="8" width="11.42578125" style="11" bestFit="1" customWidth="1"/>
    <col min="9" max="9" width="7.7109375" style="11" customWidth="1"/>
    <col min="10" max="10" width="10.7109375" style="11" bestFit="1" customWidth="1"/>
    <col min="11" max="11" width="7.7109375" style="11" customWidth="1"/>
    <col min="12" max="12" width="12.7109375" style="11" bestFit="1" customWidth="1"/>
    <col min="13" max="13" width="7.7109375" style="11" customWidth="1"/>
    <col min="14" max="14" width="12.7109375" style="11" bestFit="1" customWidth="1"/>
    <col min="15" max="15" width="7.7109375" style="11" customWidth="1"/>
    <col min="16" max="16" width="10.140625" style="11" bestFit="1" customWidth="1"/>
    <col min="17" max="17" width="7.7109375" style="11" customWidth="1"/>
    <col min="18" max="18" width="12.42578125" style="11" customWidth="1"/>
    <col min="19" max="19" width="7.7109375" style="11" customWidth="1"/>
    <col min="20" max="20" width="19.7109375" style="11" customWidth="1"/>
    <col min="21" max="16384" width="11.42578125" style="11"/>
  </cols>
  <sheetData>
    <row r="1" spans="1:20" s="33" customFormat="1" ht="23.25">
      <c r="A1" s="1033" t="s">
        <v>835</v>
      </c>
      <c r="B1" s="1033"/>
      <c r="C1" s="1033"/>
      <c r="D1" s="1033"/>
      <c r="E1" s="1033"/>
      <c r="F1" s="1033"/>
      <c r="G1" s="1033"/>
      <c r="H1" s="1033"/>
      <c r="I1" s="1033"/>
      <c r="J1" s="1033"/>
      <c r="K1" s="1033"/>
      <c r="L1" s="1033"/>
      <c r="M1" s="1033"/>
      <c r="N1" s="1033"/>
      <c r="O1" s="1033"/>
      <c r="P1" s="1033"/>
      <c r="Q1" s="1033"/>
      <c r="R1" s="1033"/>
      <c r="S1" s="1033"/>
      <c r="T1" s="1033"/>
    </row>
    <row r="2" spans="1:20" s="33" customFormat="1" ht="20.25">
      <c r="A2" s="1034" t="s">
        <v>1792</v>
      </c>
      <c r="B2" s="1034"/>
      <c r="C2" s="1034"/>
      <c r="D2" s="1034"/>
      <c r="E2" s="1034"/>
      <c r="F2" s="1034"/>
      <c r="G2" s="1034"/>
      <c r="H2" s="1034"/>
      <c r="I2" s="1034"/>
      <c r="J2" s="1034"/>
      <c r="K2" s="1034"/>
      <c r="L2" s="1034"/>
      <c r="M2" s="1034"/>
      <c r="N2" s="1034"/>
      <c r="O2" s="1034"/>
      <c r="P2" s="1034"/>
      <c r="Q2" s="1034"/>
      <c r="R2" s="1034"/>
      <c r="S2" s="1034"/>
      <c r="T2" s="1034"/>
    </row>
    <row r="3" spans="1:20" s="33" customFormat="1" ht="20.25">
      <c r="A3" s="1034">
        <v>2021</v>
      </c>
      <c r="B3" s="1034"/>
      <c r="C3" s="1034"/>
      <c r="D3" s="1034"/>
      <c r="E3" s="1034"/>
      <c r="F3" s="1034"/>
      <c r="G3" s="1034"/>
      <c r="H3" s="1034"/>
      <c r="I3" s="1034"/>
      <c r="J3" s="1034"/>
      <c r="K3" s="1034"/>
      <c r="L3" s="1034"/>
      <c r="M3" s="1034"/>
      <c r="N3" s="1034"/>
      <c r="O3" s="1034"/>
      <c r="P3" s="1034"/>
      <c r="Q3" s="1034"/>
      <c r="R3" s="1034"/>
      <c r="S3" s="1034"/>
      <c r="T3" s="1034"/>
    </row>
    <row r="4" spans="1:20" s="744" customFormat="1" ht="21" customHeight="1">
      <c r="A4" s="610" t="s">
        <v>167</v>
      </c>
      <c r="B4" s="611"/>
      <c r="C4" s="611"/>
      <c r="D4" s="611"/>
      <c r="E4" s="611"/>
      <c r="F4" s="611"/>
      <c r="G4" s="611"/>
      <c r="H4" s="611"/>
      <c r="I4" s="611"/>
      <c r="J4" s="611"/>
      <c r="K4" s="611"/>
      <c r="L4" s="611"/>
      <c r="M4" s="611"/>
      <c r="N4" s="611"/>
      <c r="O4" s="611"/>
      <c r="P4" s="611"/>
      <c r="Q4" s="611"/>
      <c r="R4" s="611"/>
      <c r="S4" s="611"/>
      <c r="T4" s="613" t="s">
        <v>168</v>
      </c>
    </row>
    <row r="5" spans="1:20" s="8" customFormat="1" ht="27" customHeight="1">
      <c r="A5" s="1086" t="s">
        <v>41</v>
      </c>
      <c r="B5" s="1091" t="s">
        <v>1278</v>
      </c>
      <c r="C5" s="1091"/>
      <c r="D5" s="1091"/>
      <c r="E5" s="1091"/>
      <c r="F5" s="1091"/>
      <c r="G5" s="1091"/>
      <c r="H5" s="1091" t="s">
        <v>1277</v>
      </c>
      <c r="I5" s="1091"/>
      <c r="J5" s="1091"/>
      <c r="K5" s="1091"/>
      <c r="L5" s="1091"/>
      <c r="M5" s="1091"/>
      <c r="N5" s="1091" t="s">
        <v>511</v>
      </c>
      <c r="O5" s="1091"/>
      <c r="P5" s="1091"/>
      <c r="Q5" s="1091"/>
      <c r="R5" s="1091"/>
      <c r="S5" s="1091"/>
      <c r="T5" s="1088" t="s">
        <v>40</v>
      </c>
    </row>
    <row r="6" spans="1:20" s="9" customFormat="1" ht="39" customHeight="1">
      <c r="A6" s="1092"/>
      <c r="B6" s="1085" t="s">
        <v>1276</v>
      </c>
      <c r="C6" s="1085"/>
      <c r="D6" s="1085" t="s">
        <v>1279</v>
      </c>
      <c r="E6" s="1085"/>
      <c r="F6" s="1085" t="s">
        <v>510</v>
      </c>
      <c r="G6" s="1085"/>
      <c r="H6" s="1085" t="s">
        <v>1276</v>
      </c>
      <c r="I6" s="1085"/>
      <c r="J6" s="1085" t="s">
        <v>1279</v>
      </c>
      <c r="K6" s="1085"/>
      <c r="L6" s="1085" t="s">
        <v>510</v>
      </c>
      <c r="M6" s="1085"/>
      <c r="N6" s="1085" t="s">
        <v>1276</v>
      </c>
      <c r="O6" s="1085"/>
      <c r="P6" s="1085" t="s">
        <v>1279</v>
      </c>
      <c r="Q6" s="1085"/>
      <c r="R6" s="1085" t="s">
        <v>510</v>
      </c>
      <c r="S6" s="1085"/>
      <c r="T6" s="1093"/>
    </row>
    <row r="7" spans="1:20" s="10" customFormat="1" ht="87.75" customHeight="1">
      <c r="A7" s="1087"/>
      <c r="B7" s="444" t="s">
        <v>1793</v>
      </c>
      <c r="C7" s="445" t="s">
        <v>65</v>
      </c>
      <c r="D7" s="444" t="s">
        <v>1793</v>
      </c>
      <c r="E7" s="445" t="s">
        <v>65</v>
      </c>
      <c r="F7" s="444" t="s">
        <v>1793</v>
      </c>
      <c r="G7" s="445" t="s">
        <v>65</v>
      </c>
      <c r="H7" s="444" t="s">
        <v>1793</v>
      </c>
      <c r="I7" s="445" t="s">
        <v>65</v>
      </c>
      <c r="J7" s="444" t="s">
        <v>1793</v>
      </c>
      <c r="K7" s="445" t="s">
        <v>65</v>
      </c>
      <c r="L7" s="444" t="s">
        <v>1793</v>
      </c>
      <c r="M7" s="445" t="s">
        <v>65</v>
      </c>
      <c r="N7" s="444" t="s">
        <v>1793</v>
      </c>
      <c r="O7" s="445" t="s">
        <v>65</v>
      </c>
      <c r="P7" s="444" t="s">
        <v>1793</v>
      </c>
      <c r="Q7" s="445" t="s">
        <v>65</v>
      </c>
      <c r="R7" s="446" t="s">
        <v>1793</v>
      </c>
      <c r="S7" s="438" t="s">
        <v>65</v>
      </c>
      <c r="T7" s="1089"/>
    </row>
    <row r="8" spans="1:20" s="1" customFormat="1" ht="52.5" customHeight="1" thickBot="1">
      <c r="A8" s="45" t="s">
        <v>1154</v>
      </c>
      <c r="B8" s="228">
        <v>9178</v>
      </c>
      <c r="C8" s="228">
        <v>38</v>
      </c>
      <c r="D8" s="228">
        <v>3187</v>
      </c>
      <c r="E8" s="228">
        <v>38</v>
      </c>
      <c r="F8" s="233">
        <f>B8+D8</f>
        <v>12365</v>
      </c>
      <c r="G8" s="233">
        <v>38</v>
      </c>
      <c r="H8" s="228">
        <v>33528</v>
      </c>
      <c r="I8" s="228">
        <v>46</v>
      </c>
      <c r="J8" s="228">
        <v>3620</v>
      </c>
      <c r="K8" s="228">
        <v>44</v>
      </c>
      <c r="L8" s="233">
        <f>H8+J8</f>
        <v>37148</v>
      </c>
      <c r="M8" s="233">
        <v>45</v>
      </c>
      <c r="N8" s="228">
        <f>B8+H8</f>
        <v>42706</v>
      </c>
      <c r="O8" s="228">
        <v>42</v>
      </c>
      <c r="P8" s="228">
        <f>D8+J8</f>
        <v>6807</v>
      </c>
      <c r="Q8" s="228">
        <v>39</v>
      </c>
      <c r="R8" s="233">
        <f>F8+L8</f>
        <v>49513</v>
      </c>
      <c r="S8" s="233">
        <v>42</v>
      </c>
      <c r="T8" s="42" t="s">
        <v>23</v>
      </c>
    </row>
    <row r="9" spans="1:20" s="1" customFormat="1" ht="35.1" customHeight="1" thickBot="1">
      <c r="A9" s="40" t="s">
        <v>28</v>
      </c>
      <c r="B9" s="229">
        <v>16540</v>
      </c>
      <c r="C9" s="229">
        <v>38</v>
      </c>
      <c r="D9" s="229">
        <v>20853</v>
      </c>
      <c r="E9" s="229">
        <v>37</v>
      </c>
      <c r="F9" s="236">
        <f t="shared" ref="F9:F16" si="0">B9+D9</f>
        <v>37393</v>
      </c>
      <c r="G9" s="236">
        <v>37</v>
      </c>
      <c r="H9" s="229">
        <v>134119</v>
      </c>
      <c r="I9" s="229">
        <v>43</v>
      </c>
      <c r="J9" s="229">
        <v>48604</v>
      </c>
      <c r="K9" s="229">
        <v>41</v>
      </c>
      <c r="L9" s="236">
        <f t="shared" ref="L9:L16" si="1">H9+J9</f>
        <v>182723</v>
      </c>
      <c r="M9" s="236">
        <v>43</v>
      </c>
      <c r="N9" s="229">
        <f t="shared" ref="N9:N16" si="2">B9+H9</f>
        <v>150659</v>
      </c>
      <c r="O9" s="229">
        <v>42</v>
      </c>
      <c r="P9" s="229">
        <f t="shared" ref="P9:P16" si="3">D9+J9</f>
        <v>69457</v>
      </c>
      <c r="Q9" s="229">
        <v>39</v>
      </c>
      <c r="R9" s="236">
        <f t="shared" ref="R9:R16" si="4">F9+L9</f>
        <v>220116</v>
      </c>
      <c r="S9" s="236">
        <v>41</v>
      </c>
      <c r="T9" s="43" t="s">
        <v>27</v>
      </c>
    </row>
    <row r="10" spans="1:20" s="1" customFormat="1" ht="51" customHeight="1" thickBot="1">
      <c r="A10" s="45" t="s">
        <v>30</v>
      </c>
      <c r="B10" s="228">
        <v>14133</v>
      </c>
      <c r="C10" s="228">
        <v>38</v>
      </c>
      <c r="D10" s="228">
        <v>5303</v>
      </c>
      <c r="E10" s="228">
        <v>37</v>
      </c>
      <c r="F10" s="233">
        <f t="shared" si="0"/>
        <v>19436</v>
      </c>
      <c r="G10" s="233">
        <v>38</v>
      </c>
      <c r="H10" s="228">
        <v>132980</v>
      </c>
      <c r="I10" s="228">
        <v>48</v>
      </c>
      <c r="J10" s="228">
        <v>13579</v>
      </c>
      <c r="K10" s="228">
        <v>43</v>
      </c>
      <c r="L10" s="233">
        <f t="shared" si="1"/>
        <v>146559</v>
      </c>
      <c r="M10" s="233">
        <v>47</v>
      </c>
      <c r="N10" s="228">
        <f t="shared" si="2"/>
        <v>147113</v>
      </c>
      <c r="O10" s="228">
        <v>45</v>
      </c>
      <c r="P10" s="228">
        <f t="shared" si="3"/>
        <v>18882</v>
      </c>
      <c r="Q10" s="228">
        <v>40</v>
      </c>
      <c r="R10" s="233">
        <f t="shared" si="4"/>
        <v>165995</v>
      </c>
      <c r="S10" s="233">
        <v>44</v>
      </c>
      <c r="T10" s="42" t="s">
        <v>29</v>
      </c>
    </row>
    <row r="11" spans="1:20" s="1" customFormat="1" ht="35.1" customHeight="1" thickBot="1">
      <c r="A11" s="40" t="s">
        <v>32</v>
      </c>
      <c r="B11" s="229">
        <v>21595</v>
      </c>
      <c r="C11" s="229">
        <v>38</v>
      </c>
      <c r="D11" s="229">
        <v>13396</v>
      </c>
      <c r="E11" s="229">
        <v>37</v>
      </c>
      <c r="F11" s="236">
        <f t="shared" si="0"/>
        <v>34991</v>
      </c>
      <c r="G11" s="236">
        <v>38</v>
      </c>
      <c r="H11" s="229">
        <v>72336</v>
      </c>
      <c r="I11" s="229">
        <v>45</v>
      </c>
      <c r="J11" s="229">
        <v>25684</v>
      </c>
      <c r="K11" s="229">
        <v>44</v>
      </c>
      <c r="L11" s="236">
        <f t="shared" si="1"/>
        <v>98020</v>
      </c>
      <c r="M11" s="236">
        <v>45</v>
      </c>
      <c r="N11" s="229">
        <f t="shared" si="2"/>
        <v>93931</v>
      </c>
      <c r="O11" s="229">
        <v>42</v>
      </c>
      <c r="P11" s="229">
        <f t="shared" si="3"/>
        <v>39080</v>
      </c>
      <c r="Q11" s="229">
        <v>40</v>
      </c>
      <c r="R11" s="236">
        <f t="shared" si="4"/>
        <v>133011</v>
      </c>
      <c r="S11" s="236">
        <v>41</v>
      </c>
      <c r="T11" s="43" t="s">
        <v>31</v>
      </c>
    </row>
    <row r="12" spans="1:20" s="1" customFormat="1" ht="54" customHeight="1" thickBot="1">
      <c r="A12" s="45" t="s">
        <v>34</v>
      </c>
      <c r="B12" s="228">
        <v>2457</v>
      </c>
      <c r="C12" s="228">
        <v>39</v>
      </c>
      <c r="D12" s="228">
        <v>761</v>
      </c>
      <c r="E12" s="228">
        <v>37</v>
      </c>
      <c r="F12" s="233">
        <f t="shared" si="0"/>
        <v>3218</v>
      </c>
      <c r="G12" s="233">
        <v>39</v>
      </c>
      <c r="H12" s="228">
        <v>100314</v>
      </c>
      <c r="I12" s="228">
        <v>51</v>
      </c>
      <c r="J12" s="228">
        <v>51661</v>
      </c>
      <c r="K12" s="228">
        <v>50</v>
      </c>
      <c r="L12" s="233">
        <f t="shared" si="1"/>
        <v>151975</v>
      </c>
      <c r="M12" s="233">
        <v>51</v>
      </c>
      <c r="N12" s="228">
        <f t="shared" si="2"/>
        <v>102771</v>
      </c>
      <c r="O12" s="228">
        <v>50</v>
      </c>
      <c r="P12" s="228">
        <f t="shared" si="3"/>
        <v>52422</v>
      </c>
      <c r="Q12" s="228">
        <v>50</v>
      </c>
      <c r="R12" s="233">
        <f t="shared" si="4"/>
        <v>155193</v>
      </c>
      <c r="S12" s="233">
        <v>50</v>
      </c>
      <c r="T12" s="42" t="s">
        <v>33</v>
      </c>
    </row>
    <row r="13" spans="1:20" s="1" customFormat="1" ht="39.75" customHeight="1" thickBot="1">
      <c r="A13" s="40" t="s">
        <v>1155</v>
      </c>
      <c r="B13" s="229">
        <v>0</v>
      </c>
      <c r="C13" s="229">
        <v>0</v>
      </c>
      <c r="D13" s="229">
        <v>0</v>
      </c>
      <c r="E13" s="229">
        <v>0</v>
      </c>
      <c r="F13" s="236">
        <f t="shared" si="0"/>
        <v>0</v>
      </c>
      <c r="G13" s="236">
        <v>0</v>
      </c>
      <c r="H13" s="229">
        <v>21650</v>
      </c>
      <c r="I13" s="229">
        <v>48</v>
      </c>
      <c r="J13" s="229">
        <v>0</v>
      </c>
      <c r="K13" s="229">
        <v>0</v>
      </c>
      <c r="L13" s="236">
        <f t="shared" si="1"/>
        <v>21650</v>
      </c>
      <c r="M13" s="236">
        <v>48</v>
      </c>
      <c r="N13" s="229">
        <f t="shared" si="2"/>
        <v>21650</v>
      </c>
      <c r="O13" s="229">
        <v>48</v>
      </c>
      <c r="P13" s="229">
        <f t="shared" si="3"/>
        <v>0</v>
      </c>
      <c r="Q13" s="229">
        <v>0</v>
      </c>
      <c r="R13" s="236">
        <f t="shared" si="4"/>
        <v>21650</v>
      </c>
      <c r="S13" s="236">
        <v>48</v>
      </c>
      <c r="T13" s="43" t="s">
        <v>35</v>
      </c>
    </row>
    <row r="14" spans="1:20" s="1" customFormat="1" ht="35.1" customHeight="1" thickBot="1">
      <c r="A14" s="45" t="s">
        <v>1157</v>
      </c>
      <c r="B14" s="228">
        <v>2483</v>
      </c>
      <c r="C14" s="228">
        <v>39</v>
      </c>
      <c r="D14" s="228">
        <v>0</v>
      </c>
      <c r="E14" s="228">
        <v>0</v>
      </c>
      <c r="F14" s="233">
        <f t="shared" si="0"/>
        <v>2483</v>
      </c>
      <c r="G14" s="233">
        <v>39</v>
      </c>
      <c r="H14" s="228">
        <v>623167</v>
      </c>
      <c r="I14" s="228">
        <v>54</v>
      </c>
      <c r="J14" s="228">
        <v>238</v>
      </c>
      <c r="K14" s="228">
        <v>49</v>
      </c>
      <c r="L14" s="233">
        <f t="shared" si="1"/>
        <v>623405</v>
      </c>
      <c r="M14" s="233">
        <v>54</v>
      </c>
      <c r="N14" s="228">
        <f t="shared" si="2"/>
        <v>625650</v>
      </c>
      <c r="O14" s="228">
        <v>54</v>
      </c>
      <c r="P14" s="228">
        <f t="shared" si="3"/>
        <v>238</v>
      </c>
      <c r="Q14" s="228">
        <v>49</v>
      </c>
      <c r="R14" s="233">
        <f t="shared" si="4"/>
        <v>625888</v>
      </c>
      <c r="S14" s="233">
        <v>54</v>
      </c>
      <c r="T14" s="42" t="s">
        <v>36</v>
      </c>
    </row>
    <row r="15" spans="1:20" s="1" customFormat="1" ht="43.5" customHeight="1" thickBot="1">
      <c r="A15" s="40" t="s">
        <v>1156</v>
      </c>
      <c r="B15" s="229">
        <v>1584</v>
      </c>
      <c r="C15" s="229">
        <v>38</v>
      </c>
      <c r="D15" s="229">
        <v>0</v>
      </c>
      <c r="E15" s="229">
        <v>0</v>
      </c>
      <c r="F15" s="236">
        <f t="shared" si="0"/>
        <v>1584</v>
      </c>
      <c r="G15" s="236">
        <v>38</v>
      </c>
      <c r="H15" s="229">
        <v>251070</v>
      </c>
      <c r="I15" s="229">
        <v>52</v>
      </c>
      <c r="J15" s="229">
        <v>328</v>
      </c>
      <c r="K15" s="229">
        <v>49</v>
      </c>
      <c r="L15" s="236">
        <f t="shared" si="1"/>
        <v>251398</v>
      </c>
      <c r="M15" s="236">
        <v>52</v>
      </c>
      <c r="N15" s="229">
        <f t="shared" si="2"/>
        <v>252654</v>
      </c>
      <c r="O15" s="229">
        <v>52</v>
      </c>
      <c r="P15" s="229">
        <f t="shared" si="3"/>
        <v>328</v>
      </c>
      <c r="Q15" s="229">
        <v>49</v>
      </c>
      <c r="R15" s="236">
        <f t="shared" si="4"/>
        <v>252982</v>
      </c>
      <c r="S15" s="236">
        <v>52</v>
      </c>
      <c r="T15" s="43" t="s">
        <v>37</v>
      </c>
    </row>
    <row r="16" spans="1:20" s="1" customFormat="1" ht="35.1" customHeight="1">
      <c r="A16" s="85" t="s">
        <v>39</v>
      </c>
      <c r="B16" s="245">
        <v>1119</v>
      </c>
      <c r="C16" s="245">
        <v>38</v>
      </c>
      <c r="D16" s="245">
        <v>380</v>
      </c>
      <c r="E16" s="245">
        <v>35</v>
      </c>
      <c r="F16" s="246">
        <f t="shared" si="0"/>
        <v>1499</v>
      </c>
      <c r="G16" s="246">
        <v>37</v>
      </c>
      <c r="H16" s="245">
        <v>254535</v>
      </c>
      <c r="I16" s="245">
        <v>55</v>
      </c>
      <c r="J16" s="245">
        <v>114982</v>
      </c>
      <c r="K16" s="245">
        <v>51</v>
      </c>
      <c r="L16" s="246">
        <f t="shared" si="1"/>
        <v>369517</v>
      </c>
      <c r="M16" s="246">
        <v>53</v>
      </c>
      <c r="N16" s="245">
        <f t="shared" si="2"/>
        <v>255654</v>
      </c>
      <c r="O16" s="245">
        <v>55</v>
      </c>
      <c r="P16" s="245">
        <f t="shared" si="3"/>
        <v>115362</v>
      </c>
      <c r="Q16" s="245">
        <v>51</v>
      </c>
      <c r="R16" s="246">
        <f t="shared" si="4"/>
        <v>371016</v>
      </c>
      <c r="S16" s="246">
        <v>53</v>
      </c>
      <c r="T16" s="76" t="s">
        <v>38</v>
      </c>
    </row>
    <row r="17" spans="1:20" s="34" customFormat="1" ht="30" customHeight="1">
      <c r="A17" s="112" t="s">
        <v>474</v>
      </c>
      <c r="B17" s="232">
        <f>SUM(B8:B16)</f>
        <v>69089</v>
      </c>
      <c r="C17" s="232">
        <v>38</v>
      </c>
      <c r="D17" s="232">
        <f>SUM(D8:D16)</f>
        <v>43880</v>
      </c>
      <c r="E17" s="232">
        <v>37</v>
      </c>
      <c r="F17" s="232">
        <f>SUM(F8:F16)</f>
        <v>112969</v>
      </c>
      <c r="G17" s="232">
        <v>38</v>
      </c>
      <c r="H17" s="232">
        <f>SUM(H8:H16)</f>
        <v>1623699</v>
      </c>
      <c r="I17" s="232">
        <v>51</v>
      </c>
      <c r="J17" s="232">
        <f>SUM(J8:J16)</f>
        <v>258696</v>
      </c>
      <c r="K17" s="232">
        <v>49</v>
      </c>
      <c r="L17" s="232">
        <f>SUM(L8:L16)</f>
        <v>1882395</v>
      </c>
      <c r="M17" s="232">
        <v>51</v>
      </c>
      <c r="N17" s="232">
        <f>SUM(N8:N16)</f>
        <v>1692788</v>
      </c>
      <c r="O17" s="232">
        <v>49</v>
      </c>
      <c r="P17" s="232">
        <f>SUM(P8:P16)</f>
        <v>302576</v>
      </c>
      <c r="Q17" s="232">
        <v>46</v>
      </c>
      <c r="R17" s="232">
        <f>SUM(R8:R16)</f>
        <v>1995364</v>
      </c>
      <c r="S17" s="232">
        <v>48</v>
      </c>
      <c r="T17" s="86" t="s">
        <v>475</v>
      </c>
    </row>
    <row r="18" spans="1:20" s="18" customFormat="1" ht="18" customHeight="1">
      <c r="A18" s="817" t="s">
        <v>1795</v>
      </c>
      <c r="B18" s="11"/>
      <c r="C18" s="11"/>
      <c r="D18" s="11"/>
      <c r="E18" s="11"/>
      <c r="F18" s="11"/>
      <c r="G18" s="11"/>
      <c r="H18" s="11"/>
      <c r="I18" s="11"/>
      <c r="J18" s="11"/>
      <c r="K18" s="11"/>
      <c r="L18" s="11"/>
      <c r="M18" s="11"/>
      <c r="N18" s="11"/>
      <c r="O18" s="11"/>
      <c r="P18" s="11"/>
      <c r="Q18" s="11"/>
      <c r="R18" s="11"/>
      <c r="S18" s="11"/>
      <c r="T18" s="11" t="s">
        <v>1796</v>
      </c>
    </row>
    <row r="19" spans="1:20" ht="24.95" customHeight="1">
      <c r="B19" s="12"/>
      <c r="C19" s="12"/>
      <c r="D19" s="12"/>
      <c r="E19" s="12"/>
      <c r="F19" s="12"/>
      <c r="G19" s="12"/>
      <c r="H19" s="12"/>
      <c r="I19" s="12"/>
      <c r="J19" s="12"/>
      <c r="K19" s="12"/>
      <c r="L19" s="12"/>
      <c r="M19" s="12"/>
      <c r="N19" s="12"/>
      <c r="O19" s="12"/>
      <c r="P19" s="12"/>
      <c r="Q19" s="12"/>
      <c r="R19" s="12"/>
      <c r="S19" s="12"/>
    </row>
    <row r="24" spans="1:20" ht="24.95" customHeight="1">
      <c r="B24" s="11" t="s">
        <v>564</v>
      </c>
      <c r="C24" s="11" t="s">
        <v>877</v>
      </c>
    </row>
    <row r="25" spans="1:20" ht="24.95" customHeight="1">
      <c r="A25" s="11" t="s">
        <v>566</v>
      </c>
      <c r="B25" s="95">
        <f>O8</f>
        <v>42</v>
      </c>
      <c r="C25" s="11">
        <f>Q8</f>
        <v>39</v>
      </c>
    </row>
    <row r="26" spans="1:20" ht="24.95" customHeight="1">
      <c r="A26" s="11" t="s">
        <v>901</v>
      </c>
      <c r="B26" s="95">
        <f>O9</f>
        <v>42</v>
      </c>
      <c r="C26" s="11">
        <f>Q9</f>
        <v>39</v>
      </c>
    </row>
    <row r="27" spans="1:20" ht="24.95" customHeight="1">
      <c r="A27" s="11" t="s">
        <v>568</v>
      </c>
      <c r="B27" s="11">
        <f>O10</f>
        <v>45</v>
      </c>
      <c r="C27" s="11">
        <f>Q10</f>
        <v>40</v>
      </c>
    </row>
    <row r="28" spans="1:20" ht="24.95" customHeight="1">
      <c r="A28" s="11" t="s">
        <v>567</v>
      </c>
      <c r="B28" s="11">
        <f>O11</f>
        <v>42</v>
      </c>
      <c r="C28" s="11">
        <f>Q11</f>
        <v>40</v>
      </c>
    </row>
    <row r="29" spans="1:20" ht="24.95" customHeight="1">
      <c r="A29" s="11" t="s">
        <v>571</v>
      </c>
      <c r="B29" s="11">
        <f>O14</f>
        <v>54</v>
      </c>
      <c r="C29" s="11">
        <f>Q14</f>
        <v>49</v>
      </c>
    </row>
    <row r="30" spans="1:20" ht="24.95" customHeight="1">
      <c r="A30" s="11" t="s">
        <v>908</v>
      </c>
      <c r="B30" s="11">
        <f>O15</f>
        <v>52</v>
      </c>
      <c r="C30" s="11">
        <f>Q15</f>
        <v>49</v>
      </c>
    </row>
    <row r="31" spans="1:20" ht="24.95" customHeight="1">
      <c r="A31" s="11" t="s">
        <v>909</v>
      </c>
      <c r="B31" s="11">
        <f>O13</f>
        <v>48</v>
      </c>
      <c r="C31" s="11">
        <f>Q13</f>
        <v>0</v>
      </c>
    </row>
    <row r="32" spans="1:20" ht="24.95" customHeight="1">
      <c r="A32" s="11" t="s">
        <v>569</v>
      </c>
      <c r="B32" s="11">
        <f>O12</f>
        <v>50</v>
      </c>
      <c r="C32" s="11">
        <f>Q12</f>
        <v>50</v>
      </c>
    </row>
    <row r="33" spans="1:3" ht="24.95" customHeight="1">
      <c r="A33" s="11" t="s">
        <v>570</v>
      </c>
      <c r="B33" s="11">
        <f>O16</f>
        <v>55</v>
      </c>
      <c r="C33" s="11">
        <f>Q16</f>
        <v>51</v>
      </c>
    </row>
  </sheetData>
  <mergeCells count="17">
    <mergeCell ref="A1:T1"/>
    <mergeCell ref="A3:T3"/>
    <mergeCell ref="F6:G6"/>
    <mergeCell ref="A5:A7"/>
    <mergeCell ref="T5:T7"/>
    <mergeCell ref="B5:G5"/>
    <mergeCell ref="H5:M5"/>
    <mergeCell ref="H6:I6"/>
    <mergeCell ref="B6:C6"/>
    <mergeCell ref="D6:E6"/>
    <mergeCell ref="A2:T2"/>
    <mergeCell ref="J6:K6"/>
    <mergeCell ref="L6:M6"/>
    <mergeCell ref="N5:S5"/>
    <mergeCell ref="N6:O6"/>
    <mergeCell ref="P6:Q6"/>
    <mergeCell ref="R6:S6"/>
  </mergeCells>
  <phoneticPr fontId="0" type="noConversion"/>
  <printOptions horizontalCentered="1" verticalCentered="1"/>
  <pageMargins left="0" right="0" top="0" bottom="0" header="0" footer="0"/>
  <pageSetup paperSize="9" scale="70"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rightToLeft="1" view="pageBreakPreview" zoomScale="80" zoomScaleNormal="100" zoomScaleSheetLayoutView="80" workbookViewId="0">
      <selection activeCell="K12" sqref="K12"/>
    </sheetView>
  </sheetViews>
  <sheetFormatPr defaultColWidth="11.42578125" defaultRowHeight="24.95" customHeight="1"/>
  <cols>
    <col min="1" max="1" width="40.7109375" style="11" customWidth="1"/>
    <col min="2" max="7" width="12.7109375" style="11" customWidth="1"/>
    <col min="8" max="8" width="43.42578125" style="11" customWidth="1"/>
    <col min="9" max="16384" width="11.42578125" style="11"/>
  </cols>
  <sheetData>
    <row r="1" spans="1:19" s="7" customFormat="1" ht="23.25">
      <c r="A1" s="1033" t="s">
        <v>1060</v>
      </c>
      <c r="B1" s="1033"/>
      <c r="C1" s="1033"/>
      <c r="D1" s="1033"/>
      <c r="E1" s="1033"/>
      <c r="F1" s="1033"/>
      <c r="G1" s="1033"/>
      <c r="H1" s="1033"/>
      <c r="I1" s="15"/>
      <c r="J1" s="15"/>
      <c r="K1" s="15"/>
      <c r="L1" s="15"/>
      <c r="M1" s="15"/>
      <c r="N1" s="15"/>
      <c r="O1" s="15"/>
      <c r="P1" s="15"/>
      <c r="Q1" s="15"/>
      <c r="R1" s="15"/>
      <c r="S1" s="15"/>
    </row>
    <row r="2" spans="1:19" s="7" customFormat="1" ht="20.25">
      <c r="A2" s="1034" t="s">
        <v>1104</v>
      </c>
      <c r="B2" s="1034"/>
      <c r="C2" s="1034"/>
      <c r="D2" s="1034"/>
      <c r="E2" s="1034"/>
      <c r="F2" s="1034"/>
      <c r="G2" s="1034"/>
      <c r="H2" s="1034"/>
      <c r="I2" s="16"/>
      <c r="J2" s="16"/>
      <c r="K2" s="16"/>
      <c r="L2" s="16"/>
      <c r="M2" s="16"/>
      <c r="N2" s="16"/>
      <c r="O2" s="16"/>
      <c r="P2" s="16"/>
      <c r="Q2" s="16"/>
      <c r="R2" s="16"/>
      <c r="S2" s="16"/>
    </row>
    <row r="3" spans="1:19" s="7" customFormat="1" ht="20.25">
      <c r="A3" s="1034">
        <v>2021</v>
      </c>
      <c r="B3" s="1034"/>
      <c r="C3" s="1034"/>
      <c r="D3" s="1034"/>
      <c r="E3" s="1034"/>
      <c r="F3" s="1034"/>
      <c r="G3" s="1034"/>
      <c r="H3" s="1034"/>
      <c r="I3" s="16"/>
      <c r="J3" s="16"/>
      <c r="K3" s="16"/>
      <c r="L3" s="16"/>
      <c r="M3" s="16"/>
      <c r="N3" s="16"/>
      <c r="O3" s="16"/>
      <c r="P3" s="16"/>
      <c r="Q3" s="16"/>
      <c r="R3" s="16"/>
      <c r="S3" s="16"/>
    </row>
    <row r="4" spans="1:19" s="612" customFormat="1" ht="21" customHeight="1">
      <c r="A4" s="610" t="s">
        <v>169</v>
      </c>
      <c r="B4" s="611"/>
      <c r="C4" s="611"/>
      <c r="D4" s="611"/>
      <c r="E4" s="611"/>
      <c r="F4" s="611"/>
      <c r="G4" s="611"/>
      <c r="H4" s="613" t="s">
        <v>170</v>
      </c>
    </row>
    <row r="5" spans="1:19" s="9" customFormat="1" ht="18" customHeight="1">
      <c r="A5" s="1086" t="s">
        <v>1061</v>
      </c>
      <c r="B5" s="1085" t="s">
        <v>1280</v>
      </c>
      <c r="C5" s="1085"/>
      <c r="D5" s="1085" t="s">
        <v>1273</v>
      </c>
      <c r="E5" s="1085"/>
      <c r="F5" s="1085" t="s">
        <v>511</v>
      </c>
      <c r="G5" s="1085"/>
      <c r="H5" s="1088" t="s">
        <v>64</v>
      </c>
    </row>
    <row r="6" spans="1:19" s="10" customFormat="1" ht="54.75" customHeight="1">
      <c r="A6" s="1087"/>
      <c r="B6" s="438" t="s">
        <v>1794</v>
      </c>
      <c r="C6" s="438" t="s">
        <v>67</v>
      </c>
      <c r="D6" s="438" t="s">
        <v>1794</v>
      </c>
      <c r="E6" s="438" t="s">
        <v>67</v>
      </c>
      <c r="F6" s="438" t="s">
        <v>1794</v>
      </c>
      <c r="G6" s="438" t="s">
        <v>67</v>
      </c>
      <c r="H6" s="1089"/>
    </row>
    <row r="7" spans="1:19" s="1" customFormat="1" ht="15.75" thickBot="1">
      <c r="A7" s="45" t="s">
        <v>524</v>
      </c>
      <c r="B7" s="228">
        <v>26098</v>
      </c>
      <c r="C7" s="228">
        <v>48</v>
      </c>
      <c r="D7" s="228">
        <v>0</v>
      </c>
      <c r="E7" s="228">
        <v>0</v>
      </c>
      <c r="F7" s="233">
        <f>B7+D7</f>
        <v>26098</v>
      </c>
      <c r="G7" s="233">
        <v>48</v>
      </c>
      <c r="H7" s="327" t="s">
        <v>544</v>
      </c>
    </row>
    <row r="8" spans="1:19" s="1" customFormat="1" ht="15.75" thickBot="1">
      <c r="A8" s="40" t="s">
        <v>525</v>
      </c>
      <c r="B8" s="229">
        <v>29784</v>
      </c>
      <c r="C8" s="229">
        <v>43</v>
      </c>
      <c r="D8" s="229">
        <v>3850</v>
      </c>
      <c r="E8" s="229">
        <v>39</v>
      </c>
      <c r="F8" s="236">
        <f t="shared" ref="F8:F27" si="0">B8+D8</f>
        <v>33634</v>
      </c>
      <c r="G8" s="236">
        <v>42</v>
      </c>
      <c r="H8" s="58" t="s">
        <v>545</v>
      </c>
    </row>
    <row r="9" spans="1:19" s="861" customFormat="1" ht="15.75" thickBot="1">
      <c r="A9" s="45" t="s">
        <v>526</v>
      </c>
      <c r="B9" s="228">
        <v>104425</v>
      </c>
      <c r="C9" s="228">
        <v>52</v>
      </c>
      <c r="D9" s="228">
        <v>1493</v>
      </c>
      <c r="E9" s="228">
        <v>43</v>
      </c>
      <c r="F9" s="233">
        <f t="shared" si="0"/>
        <v>105918</v>
      </c>
      <c r="G9" s="233">
        <v>52</v>
      </c>
      <c r="H9" s="327" t="s">
        <v>428</v>
      </c>
    </row>
    <row r="10" spans="1:19" s="1" customFormat="1" ht="26.25" thickBot="1">
      <c r="A10" s="40" t="s">
        <v>527</v>
      </c>
      <c r="B10" s="229">
        <v>11180</v>
      </c>
      <c r="C10" s="229">
        <v>42</v>
      </c>
      <c r="D10" s="229">
        <v>2155</v>
      </c>
      <c r="E10" s="229">
        <v>36</v>
      </c>
      <c r="F10" s="236">
        <f t="shared" si="0"/>
        <v>13335</v>
      </c>
      <c r="G10" s="236">
        <v>40</v>
      </c>
      <c r="H10" s="58" t="s">
        <v>546</v>
      </c>
    </row>
    <row r="11" spans="1:19" s="1" customFormat="1" ht="30.75" thickBot="1">
      <c r="A11" s="45" t="s">
        <v>528</v>
      </c>
      <c r="B11" s="228">
        <v>1320</v>
      </c>
      <c r="C11" s="228">
        <v>43</v>
      </c>
      <c r="D11" s="228">
        <v>247</v>
      </c>
      <c r="E11" s="228">
        <v>38</v>
      </c>
      <c r="F11" s="233">
        <f t="shared" si="0"/>
        <v>1567</v>
      </c>
      <c r="G11" s="233">
        <v>42</v>
      </c>
      <c r="H11" s="327" t="s">
        <v>547</v>
      </c>
    </row>
    <row r="12" spans="1:19" s="862" customFormat="1" ht="15.75" thickBot="1">
      <c r="A12" s="40" t="s">
        <v>529</v>
      </c>
      <c r="B12" s="229">
        <v>658300</v>
      </c>
      <c r="C12" s="229">
        <v>54</v>
      </c>
      <c r="D12" s="229">
        <v>3751</v>
      </c>
      <c r="E12" s="229">
        <v>45</v>
      </c>
      <c r="F12" s="236">
        <f t="shared" si="0"/>
        <v>662051</v>
      </c>
      <c r="G12" s="236">
        <v>54</v>
      </c>
      <c r="H12" s="58" t="s">
        <v>429</v>
      </c>
    </row>
    <row r="13" spans="1:19" s="862" customFormat="1" ht="30.75" thickBot="1">
      <c r="A13" s="45" t="s">
        <v>530</v>
      </c>
      <c r="B13" s="228">
        <v>212666</v>
      </c>
      <c r="C13" s="228">
        <v>51</v>
      </c>
      <c r="D13" s="228">
        <v>27576</v>
      </c>
      <c r="E13" s="228">
        <v>47</v>
      </c>
      <c r="F13" s="233">
        <f t="shared" si="0"/>
        <v>240242</v>
      </c>
      <c r="G13" s="233">
        <v>50</v>
      </c>
      <c r="H13" s="327" t="s">
        <v>548</v>
      </c>
    </row>
    <row r="14" spans="1:19" s="862" customFormat="1" ht="15.75" thickBot="1">
      <c r="A14" s="40" t="s">
        <v>531</v>
      </c>
      <c r="B14" s="229">
        <v>124047</v>
      </c>
      <c r="C14" s="229">
        <v>51</v>
      </c>
      <c r="D14" s="229">
        <v>9405</v>
      </c>
      <c r="E14" s="229">
        <v>42</v>
      </c>
      <c r="F14" s="236">
        <f t="shared" si="0"/>
        <v>133452</v>
      </c>
      <c r="G14" s="236">
        <v>50</v>
      </c>
      <c r="H14" s="58" t="s">
        <v>549</v>
      </c>
    </row>
    <row r="15" spans="1:19" s="1" customFormat="1" ht="15.75" thickBot="1">
      <c r="A15" s="45" t="s">
        <v>532</v>
      </c>
      <c r="B15" s="228">
        <v>52777</v>
      </c>
      <c r="C15" s="228">
        <v>51</v>
      </c>
      <c r="D15" s="228">
        <v>21850</v>
      </c>
      <c r="E15" s="228">
        <v>49</v>
      </c>
      <c r="F15" s="233">
        <f t="shared" si="0"/>
        <v>74627</v>
      </c>
      <c r="G15" s="233">
        <v>50</v>
      </c>
      <c r="H15" s="327" t="s">
        <v>550</v>
      </c>
    </row>
    <row r="16" spans="1:19" s="1" customFormat="1" ht="15.75" thickBot="1">
      <c r="A16" s="40" t="s">
        <v>533</v>
      </c>
      <c r="B16" s="229">
        <v>16900</v>
      </c>
      <c r="C16" s="229">
        <v>43</v>
      </c>
      <c r="D16" s="229">
        <v>3851</v>
      </c>
      <c r="E16" s="229">
        <v>40</v>
      </c>
      <c r="F16" s="236">
        <f t="shared" si="0"/>
        <v>20751</v>
      </c>
      <c r="G16" s="236">
        <v>42</v>
      </c>
      <c r="H16" s="58" t="s">
        <v>551</v>
      </c>
    </row>
    <row r="17" spans="1:8" s="1" customFormat="1" ht="15.75" thickBot="1">
      <c r="A17" s="707" t="s">
        <v>534</v>
      </c>
      <c r="B17" s="228">
        <v>14997</v>
      </c>
      <c r="C17" s="228">
        <v>42</v>
      </c>
      <c r="D17" s="228">
        <v>5761</v>
      </c>
      <c r="E17" s="228">
        <v>40</v>
      </c>
      <c r="F17" s="233">
        <f t="shared" si="0"/>
        <v>20758</v>
      </c>
      <c r="G17" s="233">
        <v>41</v>
      </c>
      <c r="H17" s="327" t="s">
        <v>552</v>
      </c>
    </row>
    <row r="18" spans="1:8" s="1" customFormat="1" ht="15.75" thickBot="1">
      <c r="A18" s="40" t="s">
        <v>535</v>
      </c>
      <c r="B18" s="229">
        <v>14765</v>
      </c>
      <c r="C18" s="229">
        <v>47</v>
      </c>
      <c r="D18" s="229">
        <v>1318</v>
      </c>
      <c r="E18" s="229">
        <v>42</v>
      </c>
      <c r="F18" s="236">
        <f t="shared" si="0"/>
        <v>16083</v>
      </c>
      <c r="G18" s="236">
        <v>46</v>
      </c>
      <c r="H18" s="58" t="s">
        <v>553</v>
      </c>
    </row>
    <row r="19" spans="1:8" s="1" customFormat="1" ht="15.75" thickBot="1">
      <c r="A19" s="707" t="s">
        <v>536</v>
      </c>
      <c r="B19" s="228">
        <v>45167</v>
      </c>
      <c r="C19" s="228">
        <v>50</v>
      </c>
      <c r="D19" s="228">
        <v>3402</v>
      </c>
      <c r="E19" s="228">
        <v>43</v>
      </c>
      <c r="F19" s="233">
        <f t="shared" si="0"/>
        <v>48569</v>
      </c>
      <c r="G19" s="233">
        <v>49</v>
      </c>
      <c r="H19" s="327" t="s">
        <v>554</v>
      </c>
    </row>
    <row r="20" spans="1:8" s="862" customFormat="1" ht="15.75" thickBot="1">
      <c r="A20" s="40" t="s">
        <v>537</v>
      </c>
      <c r="B20" s="229">
        <v>143974</v>
      </c>
      <c r="C20" s="229">
        <v>56</v>
      </c>
      <c r="D20" s="229">
        <v>33636</v>
      </c>
      <c r="E20" s="229">
        <v>51</v>
      </c>
      <c r="F20" s="236">
        <f t="shared" si="0"/>
        <v>177610</v>
      </c>
      <c r="G20" s="236">
        <v>55</v>
      </c>
      <c r="H20" s="58" t="s">
        <v>555</v>
      </c>
    </row>
    <row r="21" spans="1:8" s="32" customFormat="1" ht="26.25" thickBot="1">
      <c r="A21" s="45" t="s">
        <v>538</v>
      </c>
      <c r="B21" s="228">
        <v>86708</v>
      </c>
      <c r="C21" s="228">
        <v>38</v>
      </c>
      <c r="D21" s="228">
        <v>22131</v>
      </c>
      <c r="E21" s="228">
        <v>37</v>
      </c>
      <c r="F21" s="233">
        <f t="shared" si="0"/>
        <v>108839</v>
      </c>
      <c r="G21" s="233">
        <v>38</v>
      </c>
      <c r="H21" s="327" t="s">
        <v>556</v>
      </c>
    </row>
    <row r="22" spans="1:8" s="1" customFormat="1" ht="15.75" thickBot="1">
      <c r="A22" s="40" t="s">
        <v>47</v>
      </c>
      <c r="B22" s="229">
        <v>25830</v>
      </c>
      <c r="C22" s="229">
        <v>42</v>
      </c>
      <c r="D22" s="229">
        <v>29338</v>
      </c>
      <c r="E22" s="229">
        <v>38</v>
      </c>
      <c r="F22" s="236">
        <f t="shared" si="0"/>
        <v>55168</v>
      </c>
      <c r="G22" s="236">
        <v>39</v>
      </c>
      <c r="H22" s="58" t="s">
        <v>430</v>
      </c>
    </row>
    <row r="23" spans="1:8" s="1" customFormat="1" ht="15.75" thickBot="1">
      <c r="A23" s="707" t="s">
        <v>539</v>
      </c>
      <c r="B23" s="228">
        <v>47143</v>
      </c>
      <c r="C23" s="228">
        <v>41</v>
      </c>
      <c r="D23" s="228">
        <v>28105</v>
      </c>
      <c r="E23" s="228">
        <v>39</v>
      </c>
      <c r="F23" s="233">
        <f t="shared" si="0"/>
        <v>75248</v>
      </c>
      <c r="G23" s="233">
        <v>40</v>
      </c>
      <c r="H23" s="327" t="s">
        <v>557</v>
      </c>
    </row>
    <row r="24" spans="1:8" s="1" customFormat="1" ht="15.75" thickBot="1">
      <c r="A24" s="40" t="s">
        <v>540</v>
      </c>
      <c r="B24" s="229">
        <v>3697</v>
      </c>
      <c r="C24" s="229">
        <v>39</v>
      </c>
      <c r="D24" s="229">
        <v>1633</v>
      </c>
      <c r="E24" s="229">
        <v>39</v>
      </c>
      <c r="F24" s="236">
        <f t="shared" si="0"/>
        <v>5330</v>
      </c>
      <c r="G24" s="236">
        <v>39</v>
      </c>
      <c r="H24" s="58" t="s">
        <v>558</v>
      </c>
    </row>
    <row r="25" spans="1:8" s="1" customFormat="1" ht="15.75" thickBot="1">
      <c r="A25" s="45" t="s">
        <v>541</v>
      </c>
      <c r="B25" s="228">
        <v>4383</v>
      </c>
      <c r="C25" s="228">
        <v>49</v>
      </c>
      <c r="D25" s="228">
        <v>5674</v>
      </c>
      <c r="E25" s="228">
        <v>53</v>
      </c>
      <c r="F25" s="233">
        <f t="shared" si="0"/>
        <v>10057</v>
      </c>
      <c r="G25" s="233">
        <v>50</v>
      </c>
      <c r="H25" s="327" t="s">
        <v>559</v>
      </c>
    </row>
    <row r="26" spans="1:8" s="1" customFormat="1" ht="45.75" thickBot="1">
      <c r="A26" s="40" t="s">
        <v>542</v>
      </c>
      <c r="B26" s="229">
        <v>63515</v>
      </c>
      <c r="C26" s="229">
        <v>50</v>
      </c>
      <c r="D26" s="229">
        <v>95456</v>
      </c>
      <c r="E26" s="229">
        <v>51</v>
      </c>
      <c r="F26" s="236">
        <f t="shared" si="0"/>
        <v>158971</v>
      </c>
      <c r="G26" s="236">
        <v>51</v>
      </c>
      <c r="H26" s="58" t="s">
        <v>560</v>
      </c>
    </row>
    <row r="27" spans="1:8" s="1" customFormat="1" ht="30">
      <c r="A27" s="330" t="s">
        <v>543</v>
      </c>
      <c r="B27" s="245">
        <v>5112</v>
      </c>
      <c r="C27" s="245">
        <v>37</v>
      </c>
      <c r="D27" s="245">
        <v>1944</v>
      </c>
      <c r="E27" s="245">
        <v>38</v>
      </c>
      <c r="F27" s="246">
        <f t="shared" si="0"/>
        <v>7056</v>
      </c>
      <c r="G27" s="246">
        <v>37</v>
      </c>
      <c r="H27" s="442" t="s">
        <v>561</v>
      </c>
    </row>
    <row r="28" spans="1:8" s="6" customFormat="1" ht="24.75" customHeight="1">
      <c r="A28" s="112" t="s">
        <v>474</v>
      </c>
      <c r="B28" s="232">
        <f>SUM(B7:B27)</f>
        <v>1692788</v>
      </c>
      <c r="C28" s="232">
        <v>49</v>
      </c>
      <c r="D28" s="232">
        <f>SUM(D7:D27)</f>
        <v>302576</v>
      </c>
      <c r="E28" s="232">
        <v>46</v>
      </c>
      <c r="F28" s="232">
        <f>SUM(F7:F27)</f>
        <v>1995364</v>
      </c>
      <c r="G28" s="232">
        <v>48</v>
      </c>
      <c r="H28" s="397" t="s">
        <v>475</v>
      </c>
    </row>
    <row r="29" spans="1:8" s="18" customFormat="1" ht="12.75">
      <c r="A29" s="31" t="str">
        <f>'028'!A18</f>
        <v>لا يشمل المشتغلين المتغيبين مؤقتاً وعددهم 25803</v>
      </c>
      <c r="B29" s="11"/>
      <c r="C29" s="11"/>
      <c r="D29" s="11"/>
      <c r="E29" s="11"/>
      <c r="F29" s="11"/>
      <c r="G29" s="11"/>
      <c r="H29" s="11" t="str">
        <f>'028'!T18</f>
        <v>Not Including Employed Temporarily Absent 25803</v>
      </c>
    </row>
    <row r="32" spans="1:8" ht="24.95" customHeight="1">
      <c r="B32" s="11" t="s">
        <v>564</v>
      </c>
      <c r="C32" s="11" t="s">
        <v>877</v>
      </c>
    </row>
    <row r="33" spans="1:3" ht="24.95" customHeight="1">
      <c r="A33" s="865" t="s">
        <v>1754</v>
      </c>
      <c r="B33" s="866">
        <f>C7</f>
        <v>48</v>
      </c>
      <c r="C33" s="866">
        <f>E7</f>
        <v>0</v>
      </c>
    </row>
    <row r="34" spans="1:3" s="863" customFormat="1" ht="24.95" customHeight="1">
      <c r="A34" s="867" t="s">
        <v>589</v>
      </c>
      <c r="B34" s="868">
        <f>C26</f>
        <v>50</v>
      </c>
      <c r="C34" s="867">
        <f>E26</f>
        <v>51</v>
      </c>
    </row>
    <row r="35" spans="1:3" s="864" customFormat="1" ht="24.95" customHeight="1">
      <c r="A35" s="865" t="s">
        <v>577</v>
      </c>
      <c r="B35" s="866">
        <f>C13</f>
        <v>51</v>
      </c>
      <c r="C35" s="865">
        <f>E13</f>
        <v>47</v>
      </c>
    </row>
    <row r="36" spans="1:3" s="864" customFormat="1" ht="24.95" customHeight="1">
      <c r="A36" s="865" t="s">
        <v>595</v>
      </c>
      <c r="B36" s="866">
        <f>C15</f>
        <v>51</v>
      </c>
      <c r="C36" s="865">
        <f>E15</f>
        <v>49</v>
      </c>
    </row>
    <row r="37" spans="1:3" s="864" customFormat="1" ht="24.95" customHeight="1">
      <c r="A37" s="865" t="s">
        <v>591</v>
      </c>
      <c r="B37" s="866">
        <f>C20</f>
        <v>56</v>
      </c>
      <c r="C37" s="866">
        <f>E20</f>
        <v>51</v>
      </c>
    </row>
    <row r="38" spans="1:3" s="864" customFormat="1" ht="24.95" customHeight="1">
      <c r="A38" s="865" t="s">
        <v>575</v>
      </c>
      <c r="B38" s="866">
        <f>C12</f>
        <v>54</v>
      </c>
      <c r="C38" s="865">
        <f>E12</f>
        <v>45</v>
      </c>
    </row>
    <row r="39" spans="1:3" s="864" customFormat="1" ht="24.95" customHeight="1">
      <c r="A39" s="865" t="s">
        <v>574</v>
      </c>
      <c r="B39" s="866">
        <f>C9</f>
        <v>52</v>
      </c>
      <c r="C39" s="865">
        <f>E9</f>
        <v>43</v>
      </c>
    </row>
    <row r="40" spans="1:3" ht="24.95" customHeight="1">
      <c r="A40" s="865" t="s">
        <v>1582</v>
      </c>
      <c r="B40" s="866">
        <f>C11</f>
        <v>43</v>
      </c>
      <c r="C40" s="866">
        <f>E11</f>
        <v>38</v>
      </c>
    </row>
    <row r="41" spans="1:3" ht="24.95" customHeight="1">
      <c r="A41" s="865" t="s">
        <v>588</v>
      </c>
      <c r="B41" s="866">
        <f>C18</f>
        <v>47</v>
      </c>
      <c r="C41" s="865">
        <f>E18</f>
        <v>42</v>
      </c>
    </row>
    <row r="42" spans="1:3" ht="24.95" customHeight="1">
      <c r="A42" s="865" t="s">
        <v>598</v>
      </c>
      <c r="B42" s="866">
        <f>C19</f>
        <v>50</v>
      </c>
      <c r="C42" s="865">
        <f>E19</f>
        <v>43</v>
      </c>
    </row>
    <row r="43" spans="1:3" ht="24.95" customHeight="1">
      <c r="A43" s="11" t="s">
        <v>592</v>
      </c>
      <c r="B43" s="95">
        <f>C14</f>
        <v>51</v>
      </c>
      <c r="C43" s="11">
        <f>E14</f>
        <v>42</v>
      </c>
    </row>
    <row r="44" spans="1:3" ht="24.95" customHeight="1">
      <c r="A44" s="11" t="s">
        <v>593</v>
      </c>
      <c r="B44" s="95">
        <f>C8</f>
        <v>43</v>
      </c>
      <c r="C44" s="11">
        <f>E8</f>
        <v>39</v>
      </c>
    </row>
    <row r="45" spans="1:3" ht="24.95" customHeight="1">
      <c r="A45" s="11" t="s">
        <v>597</v>
      </c>
      <c r="B45" s="95">
        <f>C17</f>
        <v>42</v>
      </c>
      <c r="C45" s="11">
        <f>E17</f>
        <v>40</v>
      </c>
    </row>
    <row r="46" spans="1:3" ht="24.95" customHeight="1">
      <c r="A46" s="11" t="s">
        <v>594</v>
      </c>
      <c r="B46" s="95">
        <f>C10</f>
        <v>42</v>
      </c>
      <c r="C46" s="11">
        <f>E10</f>
        <v>36</v>
      </c>
    </row>
    <row r="47" spans="1:3" ht="24.95" customHeight="1">
      <c r="A47" s="11" t="s">
        <v>600</v>
      </c>
      <c r="B47" s="95">
        <f>C27</f>
        <v>37</v>
      </c>
      <c r="C47" s="95">
        <f>E27</f>
        <v>38</v>
      </c>
    </row>
    <row r="48" spans="1:3" ht="24.95" customHeight="1">
      <c r="A48" s="11" t="s">
        <v>599</v>
      </c>
      <c r="B48" s="95">
        <f>C23</f>
        <v>41</v>
      </c>
      <c r="C48" s="11">
        <f>E23</f>
        <v>39</v>
      </c>
    </row>
    <row r="49" spans="1:3" ht="24.95" customHeight="1">
      <c r="A49" s="11" t="s">
        <v>596</v>
      </c>
      <c r="B49" s="95">
        <f>C16</f>
        <v>43</v>
      </c>
      <c r="C49" s="11">
        <f>E16</f>
        <v>40</v>
      </c>
    </row>
    <row r="50" spans="1:3" ht="24.95" customHeight="1">
      <c r="A50" s="11" t="s">
        <v>572</v>
      </c>
      <c r="B50" s="95">
        <f>C22</f>
        <v>42</v>
      </c>
      <c r="C50" s="95">
        <f>E22</f>
        <v>38</v>
      </c>
    </row>
    <row r="51" spans="1:3" ht="24.95" customHeight="1">
      <c r="A51" s="11" t="s">
        <v>590</v>
      </c>
      <c r="B51" s="95">
        <f>C21</f>
        <v>38</v>
      </c>
      <c r="C51" s="95">
        <f>E21</f>
        <v>37</v>
      </c>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rightToLeft="1" view="pageBreakPreview" zoomScaleNormal="100" zoomScaleSheetLayoutView="100" workbookViewId="0">
      <selection activeCell="I17" sqref="I17"/>
    </sheetView>
  </sheetViews>
  <sheetFormatPr defaultColWidth="11.42578125" defaultRowHeight="24.95" customHeight="1"/>
  <cols>
    <col min="1" max="1" width="25.7109375" style="11" customWidth="1"/>
    <col min="2" max="7" width="12.7109375" style="11" customWidth="1"/>
    <col min="8" max="8" width="29.7109375" style="11" customWidth="1"/>
    <col min="9" max="16384" width="11.42578125" style="11"/>
  </cols>
  <sheetData>
    <row r="1" spans="1:20" s="7" customFormat="1" ht="23.25">
      <c r="A1" s="1033" t="s">
        <v>836</v>
      </c>
      <c r="B1" s="1033"/>
      <c r="C1" s="1033"/>
      <c r="D1" s="1033"/>
      <c r="E1" s="1033"/>
      <c r="F1" s="1033"/>
      <c r="G1" s="1033"/>
      <c r="H1" s="1033"/>
      <c r="I1" s="15"/>
      <c r="J1" s="15"/>
      <c r="K1" s="15"/>
      <c r="L1" s="15"/>
      <c r="M1" s="15"/>
      <c r="N1" s="15"/>
      <c r="O1" s="15"/>
      <c r="P1" s="15"/>
      <c r="Q1" s="15"/>
      <c r="R1" s="15"/>
      <c r="S1" s="15"/>
      <c r="T1" s="15"/>
    </row>
    <row r="2" spans="1:20" s="7" customFormat="1" ht="38.25" customHeight="1">
      <c r="A2" s="1034" t="s">
        <v>1105</v>
      </c>
      <c r="B2" s="1034"/>
      <c r="C2" s="1034"/>
      <c r="D2" s="1034"/>
      <c r="E2" s="1034"/>
      <c r="F2" s="1034"/>
      <c r="G2" s="1034"/>
      <c r="H2" s="1034"/>
      <c r="I2" s="16"/>
      <c r="J2" s="16"/>
      <c r="K2" s="16"/>
      <c r="L2" s="16"/>
      <c r="M2" s="16"/>
      <c r="N2" s="16"/>
      <c r="O2" s="16"/>
      <c r="P2" s="16"/>
      <c r="Q2" s="16"/>
      <c r="R2" s="16"/>
      <c r="S2" s="16"/>
      <c r="T2" s="16"/>
    </row>
    <row r="3" spans="1:20" s="7" customFormat="1" ht="20.25">
      <c r="A3" s="1034">
        <v>2021</v>
      </c>
      <c r="B3" s="1034"/>
      <c r="C3" s="1034"/>
      <c r="D3" s="1034"/>
      <c r="E3" s="1034"/>
      <c r="F3" s="1034"/>
      <c r="G3" s="1034"/>
      <c r="H3" s="1034"/>
      <c r="I3" s="16"/>
      <c r="J3" s="16"/>
      <c r="K3" s="16"/>
      <c r="L3" s="16"/>
      <c r="M3" s="16"/>
      <c r="N3" s="16"/>
      <c r="O3" s="16"/>
      <c r="P3" s="16"/>
      <c r="Q3" s="16"/>
      <c r="R3" s="16"/>
      <c r="S3" s="16"/>
      <c r="T3" s="16"/>
    </row>
    <row r="4" spans="1:20" s="8" customFormat="1" ht="21" customHeight="1">
      <c r="A4" s="576" t="s">
        <v>171</v>
      </c>
      <c r="B4" s="577"/>
      <c r="C4" s="577"/>
      <c r="D4" s="577"/>
      <c r="E4" s="577"/>
      <c r="F4" s="577"/>
      <c r="G4" s="577"/>
      <c r="H4" s="578" t="s">
        <v>172</v>
      </c>
    </row>
    <row r="5" spans="1:20" s="9" customFormat="1" ht="33.75" customHeight="1">
      <c r="A5" s="1086" t="s">
        <v>115</v>
      </c>
      <c r="B5" s="1085" t="s">
        <v>1276</v>
      </c>
      <c r="C5" s="1085"/>
      <c r="D5" s="1085" t="s">
        <v>1279</v>
      </c>
      <c r="E5" s="1085"/>
      <c r="F5" s="1085" t="s">
        <v>510</v>
      </c>
      <c r="G5" s="1085"/>
      <c r="H5" s="1088" t="s">
        <v>114</v>
      </c>
    </row>
    <row r="6" spans="1:20" s="10" customFormat="1" ht="55.5" customHeight="1">
      <c r="A6" s="1087"/>
      <c r="B6" s="438" t="s">
        <v>1794</v>
      </c>
      <c r="C6" s="438" t="s">
        <v>67</v>
      </c>
      <c r="D6" s="438" t="s">
        <v>1794</v>
      </c>
      <c r="E6" s="438" t="s">
        <v>67</v>
      </c>
      <c r="F6" s="438" t="s">
        <v>1794</v>
      </c>
      <c r="G6" s="438" t="s">
        <v>67</v>
      </c>
      <c r="H6" s="1089"/>
    </row>
    <row r="7" spans="1:20" s="1" customFormat="1" ht="29.25" customHeight="1" thickBot="1">
      <c r="A7" s="45" t="s">
        <v>0</v>
      </c>
      <c r="B7" s="250">
        <v>14401</v>
      </c>
      <c r="C7" s="250">
        <v>54</v>
      </c>
      <c r="D7" s="250">
        <v>98</v>
      </c>
      <c r="E7" s="250">
        <v>48</v>
      </c>
      <c r="F7" s="251">
        <f t="shared" ref="F7:F13" si="0">B7+D7</f>
        <v>14499</v>
      </c>
      <c r="G7" s="251">
        <v>53</v>
      </c>
      <c r="H7" s="392" t="s">
        <v>508</v>
      </c>
    </row>
    <row r="8" spans="1:20" s="1" customFormat="1" ht="29.25" customHeight="1" thickBot="1">
      <c r="A8" s="40" t="s">
        <v>2</v>
      </c>
      <c r="B8" s="229">
        <v>162108</v>
      </c>
      <c r="C8" s="229">
        <v>51</v>
      </c>
      <c r="D8" s="229">
        <v>14485</v>
      </c>
      <c r="E8" s="229">
        <v>49</v>
      </c>
      <c r="F8" s="236">
        <f t="shared" si="0"/>
        <v>176593</v>
      </c>
      <c r="G8" s="236">
        <v>51</v>
      </c>
      <c r="H8" s="393" t="s">
        <v>1</v>
      </c>
    </row>
    <row r="9" spans="1:20" s="1" customFormat="1" ht="29.25" customHeight="1" thickBot="1">
      <c r="A9" s="41" t="s">
        <v>4</v>
      </c>
      <c r="B9" s="230">
        <v>345235</v>
      </c>
      <c r="C9" s="230">
        <v>53</v>
      </c>
      <c r="D9" s="230">
        <v>25638</v>
      </c>
      <c r="E9" s="230">
        <v>51</v>
      </c>
      <c r="F9" s="238">
        <f t="shared" si="0"/>
        <v>370873</v>
      </c>
      <c r="G9" s="238">
        <v>53</v>
      </c>
      <c r="H9" s="398" t="s">
        <v>3</v>
      </c>
    </row>
    <row r="10" spans="1:20" s="1" customFormat="1" ht="29.25" customHeight="1" thickBot="1">
      <c r="A10" s="40" t="s">
        <v>10</v>
      </c>
      <c r="B10" s="229">
        <v>445544</v>
      </c>
      <c r="C10" s="229">
        <v>53</v>
      </c>
      <c r="D10" s="229">
        <v>44800</v>
      </c>
      <c r="E10" s="229">
        <v>51</v>
      </c>
      <c r="F10" s="236">
        <f t="shared" si="0"/>
        <v>490344</v>
      </c>
      <c r="G10" s="236">
        <v>53</v>
      </c>
      <c r="H10" s="393" t="s">
        <v>9</v>
      </c>
    </row>
    <row r="11" spans="1:20" s="1" customFormat="1" ht="29.25" customHeight="1" thickBot="1">
      <c r="A11" s="41" t="s">
        <v>12</v>
      </c>
      <c r="B11" s="230">
        <v>263558</v>
      </c>
      <c r="C11" s="230">
        <v>47</v>
      </c>
      <c r="D11" s="230">
        <v>73024</v>
      </c>
      <c r="E11" s="230">
        <v>46</v>
      </c>
      <c r="F11" s="238">
        <f t="shared" si="0"/>
        <v>336582</v>
      </c>
      <c r="G11" s="238">
        <v>47</v>
      </c>
      <c r="H11" s="398" t="s">
        <v>11</v>
      </c>
    </row>
    <row r="12" spans="1:20" s="1" customFormat="1" ht="29.25" customHeight="1" thickBot="1">
      <c r="A12" s="40" t="s">
        <v>122</v>
      </c>
      <c r="B12" s="229">
        <v>44130</v>
      </c>
      <c r="C12" s="229">
        <v>49</v>
      </c>
      <c r="D12" s="229">
        <v>11885</v>
      </c>
      <c r="E12" s="229">
        <v>48</v>
      </c>
      <c r="F12" s="236">
        <f t="shared" si="0"/>
        <v>56015</v>
      </c>
      <c r="G12" s="236">
        <v>49</v>
      </c>
      <c r="H12" s="393" t="s">
        <v>126</v>
      </c>
    </row>
    <row r="13" spans="1:20" s="1" customFormat="1" ht="29.25" customHeight="1">
      <c r="A13" s="46" t="s">
        <v>116</v>
      </c>
      <c r="B13" s="231">
        <v>417812</v>
      </c>
      <c r="C13" s="231">
        <v>43</v>
      </c>
      <c r="D13" s="231">
        <v>132646</v>
      </c>
      <c r="E13" s="231">
        <v>41</v>
      </c>
      <c r="F13" s="258">
        <f t="shared" si="0"/>
        <v>550458</v>
      </c>
      <c r="G13" s="258">
        <v>42</v>
      </c>
      <c r="H13" s="399" t="s">
        <v>162</v>
      </c>
    </row>
    <row r="14" spans="1:20" s="6" customFormat="1" ht="29.25" customHeight="1">
      <c r="A14" s="112" t="s">
        <v>474</v>
      </c>
      <c r="B14" s="232">
        <f>SUM(B7:B13)</f>
        <v>1692788</v>
      </c>
      <c r="C14" s="232">
        <v>49</v>
      </c>
      <c r="D14" s="232">
        <f>SUM(D7:D13)</f>
        <v>302576</v>
      </c>
      <c r="E14" s="232">
        <v>46</v>
      </c>
      <c r="F14" s="232">
        <f>SUM(F7:F13)</f>
        <v>1995364</v>
      </c>
      <c r="G14" s="232">
        <v>48</v>
      </c>
      <c r="H14" s="397" t="s">
        <v>475</v>
      </c>
    </row>
    <row r="15" spans="1:20" ht="18" customHeight="1">
      <c r="A15" s="31" t="str">
        <f>'028'!A18</f>
        <v>لا يشمل المشتغلين المتغيبين مؤقتاً وعددهم 25803</v>
      </c>
      <c r="H15" s="11" t="str">
        <f>'028'!T18</f>
        <v>Not Including Employed Temporarily Absent 25803</v>
      </c>
    </row>
    <row r="16" spans="1:20" ht="24.95" customHeight="1">
      <c r="F16" s="95"/>
    </row>
    <row r="21" spans="2:7" ht="24.95" customHeight="1">
      <c r="B21" s="12"/>
      <c r="C21" s="12"/>
      <c r="D21" s="12"/>
      <c r="E21" s="12"/>
      <c r="F21" s="12"/>
      <c r="G21" s="12"/>
    </row>
    <row r="22" spans="2:7" ht="24.95" customHeight="1">
      <c r="B22" s="12"/>
      <c r="C22" s="12"/>
      <c r="D22" s="12"/>
      <c r="E22" s="12"/>
      <c r="F22" s="12"/>
      <c r="G22" s="12"/>
    </row>
    <row r="23" spans="2:7" ht="24.95" customHeight="1">
      <c r="B23" s="12"/>
      <c r="C23" s="12"/>
      <c r="D23" s="12"/>
      <c r="E23" s="12"/>
      <c r="F23" s="12"/>
      <c r="G23" s="12"/>
    </row>
    <row r="24" spans="2:7" ht="24.95" customHeight="1">
      <c r="B24" s="12"/>
      <c r="C24" s="12"/>
      <c r="D24" s="12"/>
      <c r="E24" s="12"/>
      <c r="F24" s="12"/>
      <c r="G24" s="12"/>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rightToLeft="1" view="pageBreakPreview" zoomScaleNormal="100" zoomScaleSheetLayoutView="100" workbookViewId="0">
      <selection activeCell="H19" sqref="H19"/>
    </sheetView>
  </sheetViews>
  <sheetFormatPr defaultColWidth="11.42578125" defaultRowHeight="24.95" customHeight="1"/>
  <cols>
    <col min="1" max="1" width="35.7109375" style="11" customWidth="1"/>
    <col min="2" max="7" width="12.7109375" style="11" customWidth="1"/>
    <col min="8" max="8" width="35.7109375" style="11" customWidth="1"/>
    <col min="9" max="16384" width="11.42578125" style="11"/>
  </cols>
  <sheetData>
    <row r="1" spans="1:20" s="7" customFormat="1" ht="23.25">
      <c r="A1" s="1033" t="s">
        <v>837</v>
      </c>
      <c r="B1" s="1033"/>
      <c r="C1" s="1033"/>
      <c r="D1" s="1033"/>
      <c r="E1" s="1033"/>
      <c r="F1" s="1033"/>
      <c r="G1" s="1033"/>
      <c r="H1" s="1033"/>
      <c r="I1" s="15"/>
      <c r="J1" s="15"/>
      <c r="K1" s="15"/>
      <c r="L1" s="15"/>
      <c r="M1" s="15"/>
      <c r="N1" s="15"/>
      <c r="O1" s="15"/>
      <c r="P1" s="15"/>
      <c r="Q1" s="15"/>
      <c r="R1" s="15"/>
      <c r="S1" s="15"/>
      <c r="T1" s="15"/>
    </row>
    <row r="2" spans="1:20" s="7" customFormat="1" ht="20.25">
      <c r="A2" s="1034" t="s">
        <v>1106</v>
      </c>
      <c r="B2" s="1034"/>
      <c r="C2" s="1034"/>
      <c r="D2" s="1034"/>
      <c r="E2" s="1034"/>
      <c r="F2" s="1034"/>
      <c r="G2" s="1034"/>
      <c r="H2" s="1034"/>
      <c r="I2" s="16"/>
      <c r="J2" s="16"/>
      <c r="K2" s="16"/>
      <c r="L2" s="16"/>
      <c r="M2" s="16"/>
      <c r="N2" s="16"/>
      <c r="O2" s="16"/>
      <c r="P2" s="16"/>
      <c r="Q2" s="16"/>
      <c r="R2" s="16"/>
      <c r="S2" s="16"/>
      <c r="T2" s="16"/>
    </row>
    <row r="3" spans="1:20" s="7" customFormat="1" ht="20.25">
      <c r="A3" s="1034">
        <v>2021</v>
      </c>
      <c r="B3" s="1034"/>
      <c r="C3" s="1034"/>
      <c r="D3" s="1034"/>
      <c r="E3" s="1034"/>
      <c r="F3" s="1034"/>
      <c r="G3" s="1034"/>
      <c r="H3" s="1034"/>
      <c r="I3" s="16"/>
      <c r="J3" s="16"/>
      <c r="K3" s="16"/>
      <c r="L3" s="16"/>
      <c r="M3" s="16"/>
      <c r="N3" s="16"/>
      <c r="O3" s="16"/>
      <c r="P3" s="16"/>
      <c r="Q3" s="16"/>
      <c r="R3" s="16"/>
      <c r="S3" s="16"/>
      <c r="T3" s="16"/>
    </row>
    <row r="4" spans="1:20" s="8" customFormat="1" ht="26.25" customHeight="1">
      <c r="A4" s="610" t="s">
        <v>176</v>
      </c>
      <c r="B4" s="611"/>
      <c r="C4" s="611"/>
      <c r="D4" s="611"/>
      <c r="E4" s="611"/>
      <c r="F4" s="611"/>
      <c r="G4" s="611"/>
      <c r="H4" s="613" t="s">
        <v>175</v>
      </c>
      <c r="I4" s="612"/>
    </row>
    <row r="5" spans="1:20" s="9" customFormat="1" ht="33.75" customHeight="1">
      <c r="A5" s="1086" t="s">
        <v>174</v>
      </c>
      <c r="B5" s="1085" t="s">
        <v>1276</v>
      </c>
      <c r="C5" s="1085"/>
      <c r="D5" s="1085" t="s">
        <v>1279</v>
      </c>
      <c r="E5" s="1085"/>
      <c r="F5" s="1085" t="s">
        <v>510</v>
      </c>
      <c r="G5" s="1085"/>
      <c r="H5" s="1088" t="s">
        <v>63</v>
      </c>
    </row>
    <row r="6" spans="1:20" s="10" customFormat="1" ht="55.5" customHeight="1">
      <c r="A6" s="1087"/>
      <c r="B6" s="438" t="s">
        <v>66</v>
      </c>
      <c r="C6" s="438" t="s">
        <v>67</v>
      </c>
      <c r="D6" s="438" t="s">
        <v>66</v>
      </c>
      <c r="E6" s="438" t="s">
        <v>67</v>
      </c>
      <c r="F6" s="438" t="s">
        <v>66</v>
      </c>
      <c r="G6" s="438" t="s">
        <v>67</v>
      </c>
      <c r="H6" s="1089"/>
    </row>
    <row r="7" spans="1:20" s="1" customFormat="1" ht="29.25" customHeight="1" thickBot="1">
      <c r="A7" s="45" t="s">
        <v>49</v>
      </c>
      <c r="B7" s="228">
        <v>108412</v>
      </c>
      <c r="C7" s="228">
        <v>38</v>
      </c>
      <c r="D7" s="228">
        <v>46134</v>
      </c>
      <c r="E7" s="228">
        <v>37</v>
      </c>
      <c r="F7" s="233">
        <f t="shared" ref="F7:F13" si="0">B7+D7</f>
        <v>154546</v>
      </c>
      <c r="G7" s="233">
        <v>38</v>
      </c>
      <c r="H7" s="392" t="s">
        <v>48</v>
      </c>
    </row>
    <row r="8" spans="1:20" s="1" customFormat="1" ht="29.25" customHeight="1" thickBot="1">
      <c r="A8" s="40" t="s">
        <v>50</v>
      </c>
      <c r="B8" s="229">
        <v>45089</v>
      </c>
      <c r="C8" s="229">
        <v>41</v>
      </c>
      <c r="D8" s="229">
        <v>20913</v>
      </c>
      <c r="E8" s="229">
        <v>38</v>
      </c>
      <c r="F8" s="236">
        <f t="shared" si="0"/>
        <v>66002</v>
      </c>
      <c r="G8" s="236">
        <v>40</v>
      </c>
      <c r="H8" s="393" t="s">
        <v>333</v>
      </c>
    </row>
    <row r="9" spans="1:20" s="1" customFormat="1" ht="29.25" customHeight="1" thickBot="1">
      <c r="A9" s="45" t="s">
        <v>52</v>
      </c>
      <c r="B9" s="228">
        <v>26450</v>
      </c>
      <c r="C9" s="228">
        <v>42</v>
      </c>
      <c r="D9" s="228">
        <v>6124</v>
      </c>
      <c r="E9" s="228">
        <v>38</v>
      </c>
      <c r="F9" s="233">
        <f t="shared" si="0"/>
        <v>32574</v>
      </c>
      <c r="G9" s="233">
        <v>41</v>
      </c>
      <c r="H9" s="392" t="s">
        <v>51</v>
      </c>
    </row>
    <row r="10" spans="1:20" s="1" customFormat="1" ht="29.25" customHeight="1" thickBot="1">
      <c r="A10" s="40" t="s">
        <v>54</v>
      </c>
      <c r="B10" s="229">
        <v>1442766</v>
      </c>
      <c r="C10" s="229">
        <v>53</v>
      </c>
      <c r="D10" s="229">
        <v>131546</v>
      </c>
      <c r="E10" s="229">
        <v>47</v>
      </c>
      <c r="F10" s="236">
        <f t="shared" si="0"/>
        <v>1574312</v>
      </c>
      <c r="G10" s="236">
        <v>52</v>
      </c>
      <c r="H10" s="393" t="s">
        <v>53</v>
      </c>
    </row>
    <row r="11" spans="1:20" s="1" customFormat="1" ht="29.25" customHeight="1" thickBot="1">
      <c r="A11" s="45" t="s">
        <v>56</v>
      </c>
      <c r="B11" s="228">
        <v>5112</v>
      </c>
      <c r="C11" s="228">
        <v>37</v>
      </c>
      <c r="D11" s="228">
        <v>1944</v>
      </c>
      <c r="E11" s="228">
        <v>38</v>
      </c>
      <c r="F11" s="233">
        <f t="shared" si="0"/>
        <v>7056</v>
      </c>
      <c r="G11" s="233">
        <v>37</v>
      </c>
      <c r="H11" s="392" t="s">
        <v>55</v>
      </c>
    </row>
    <row r="12" spans="1:20" s="1" customFormat="1" ht="29.25" customHeight="1" thickBot="1">
      <c r="A12" s="40" t="s">
        <v>562</v>
      </c>
      <c r="B12" s="229">
        <v>1444</v>
      </c>
      <c r="C12" s="229">
        <v>37</v>
      </c>
      <c r="D12" s="229">
        <v>459</v>
      </c>
      <c r="E12" s="229">
        <v>36</v>
      </c>
      <c r="F12" s="236">
        <f t="shared" si="0"/>
        <v>1903</v>
      </c>
      <c r="G12" s="236">
        <v>37</v>
      </c>
      <c r="H12" s="393" t="s">
        <v>563</v>
      </c>
    </row>
    <row r="13" spans="1:20" s="1" customFormat="1" ht="29.25" customHeight="1">
      <c r="A13" s="85" t="s">
        <v>173</v>
      </c>
      <c r="B13" s="245">
        <v>63515</v>
      </c>
      <c r="C13" s="245">
        <v>50</v>
      </c>
      <c r="D13" s="245">
        <v>95456</v>
      </c>
      <c r="E13" s="245">
        <v>51</v>
      </c>
      <c r="F13" s="246">
        <f t="shared" si="0"/>
        <v>158971</v>
      </c>
      <c r="G13" s="246">
        <v>51</v>
      </c>
      <c r="H13" s="396" t="s">
        <v>57</v>
      </c>
    </row>
    <row r="14" spans="1:20" s="6" customFormat="1" ht="29.25" customHeight="1">
      <c r="A14" s="112" t="s">
        <v>474</v>
      </c>
      <c r="B14" s="232">
        <f>SUM(B7:B13)</f>
        <v>1692788</v>
      </c>
      <c r="C14" s="232">
        <v>49</v>
      </c>
      <c r="D14" s="232">
        <f>SUM(D7:D13)</f>
        <v>302576</v>
      </c>
      <c r="E14" s="232">
        <v>46</v>
      </c>
      <c r="F14" s="232">
        <f>SUM(F7:F13)</f>
        <v>1995364</v>
      </c>
      <c r="G14" s="232">
        <v>48</v>
      </c>
      <c r="H14" s="397" t="s">
        <v>475</v>
      </c>
    </row>
    <row r="15" spans="1:20" ht="18" customHeight="1">
      <c r="A15" s="31" t="str">
        <f>'028'!A18</f>
        <v>لا يشمل المشتغلين المتغيبين مؤقتاً وعددهم 25803</v>
      </c>
      <c r="H15" s="11" t="str">
        <f>'028'!T18</f>
        <v>Not Including Employed Temporarily Absent 25803</v>
      </c>
    </row>
    <row r="20" spans="1:7" ht="24.95" customHeight="1">
      <c r="B20" s="11" t="s">
        <v>564</v>
      </c>
      <c r="C20" s="11" t="s">
        <v>877</v>
      </c>
    </row>
    <row r="21" spans="1:7" ht="24.95" customHeight="1" thickBot="1">
      <c r="A21" s="11" t="s">
        <v>668</v>
      </c>
      <c r="B21" s="42">
        <f>C7</f>
        <v>38</v>
      </c>
      <c r="C21" s="42">
        <f>E7</f>
        <v>37</v>
      </c>
    </row>
    <row r="22" spans="1:7" ht="24.95" customHeight="1" thickBot="1">
      <c r="A22" s="11" t="s">
        <v>905</v>
      </c>
      <c r="B22" s="42">
        <f>C12</f>
        <v>37</v>
      </c>
      <c r="C22" s="42">
        <f>E12</f>
        <v>36</v>
      </c>
    </row>
    <row r="23" spans="1:7" ht="24.95" customHeight="1" thickBot="1">
      <c r="A23" s="11" t="s">
        <v>911</v>
      </c>
      <c r="B23" s="42">
        <f>C11</f>
        <v>37</v>
      </c>
      <c r="C23" s="42">
        <f>E11</f>
        <v>38</v>
      </c>
      <c r="D23" s="12"/>
      <c r="E23" s="12"/>
      <c r="F23" s="12"/>
      <c r="G23" s="12"/>
    </row>
    <row r="24" spans="1:7" ht="24.95" customHeight="1" thickBot="1">
      <c r="A24" s="11" t="s">
        <v>679</v>
      </c>
      <c r="B24" s="42">
        <f>C8</f>
        <v>41</v>
      </c>
      <c r="C24" s="42">
        <f>E8</f>
        <v>38</v>
      </c>
    </row>
    <row r="25" spans="1:7" ht="24.95" customHeight="1" thickBot="1">
      <c r="A25" s="11" t="s">
        <v>906</v>
      </c>
      <c r="B25" s="42">
        <f>C9</f>
        <v>42</v>
      </c>
      <c r="C25" s="42">
        <f>E9</f>
        <v>38</v>
      </c>
    </row>
    <row r="26" spans="1:7" ht="24.95" customHeight="1" thickBot="1">
      <c r="A26" s="11" t="s">
        <v>669</v>
      </c>
      <c r="B26" s="42">
        <f>C10</f>
        <v>53</v>
      </c>
      <c r="C26" s="42">
        <f>E10</f>
        <v>47</v>
      </c>
    </row>
    <row r="27" spans="1:7" ht="24.95" customHeight="1" thickBot="1">
      <c r="A27" s="11" t="s">
        <v>904</v>
      </c>
      <c r="B27" s="42">
        <f>C13</f>
        <v>50</v>
      </c>
      <c r="C27" s="42">
        <f>E13</f>
        <v>51</v>
      </c>
    </row>
  </sheetData>
  <mergeCells count="8">
    <mergeCell ref="A1:H1"/>
    <mergeCell ref="A3:H3"/>
    <mergeCell ref="F5:G5"/>
    <mergeCell ref="A5:A6"/>
    <mergeCell ref="B5:C5"/>
    <mergeCell ref="D5:E5"/>
    <mergeCell ref="H5:H6"/>
    <mergeCell ref="A2:H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rightToLeft="1" view="pageBreakPreview" zoomScale="120" zoomScaleNormal="100" zoomScaleSheetLayoutView="120" workbookViewId="0">
      <selection activeCell="A11" sqref="A11"/>
    </sheetView>
  </sheetViews>
  <sheetFormatPr defaultColWidth="11.42578125" defaultRowHeight="12.75"/>
  <cols>
    <col min="1" max="1" width="39.42578125" style="131" customWidth="1"/>
    <col min="2" max="2" width="10.85546875" style="130" customWidth="1"/>
    <col min="3" max="3" width="9.85546875" style="130" customWidth="1"/>
    <col min="4" max="4" width="39.42578125" style="129" customWidth="1"/>
    <col min="5" max="16384" width="11.42578125" style="126"/>
  </cols>
  <sheetData>
    <row r="1" spans="1:4" ht="23.25">
      <c r="A1" s="939" t="s">
        <v>1491</v>
      </c>
      <c r="B1" s="939"/>
      <c r="C1" s="939"/>
      <c r="D1" s="939"/>
    </row>
    <row r="2" spans="1:4" ht="20.25">
      <c r="A2" s="940" t="s">
        <v>1671</v>
      </c>
      <c r="B2" s="941"/>
      <c r="C2" s="941"/>
      <c r="D2" s="941"/>
    </row>
    <row r="3" spans="1:4" ht="16.5">
      <c r="B3" s="144"/>
      <c r="C3" s="144"/>
    </row>
    <row r="4" spans="1:4" s="143" customFormat="1" ht="26.25" thickBot="1">
      <c r="A4" s="562" t="s">
        <v>1417</v>
      </c>
      <c r="B4" s="557" t="s">
        <v>1449</v>
      </c>
      <c r="C4" s="557" t="s">
        <v>1343</v>
      </c>
      <c r="D4" s="558" t="s">
        <v>1418</v>
      </c>
    </row>
    <row r="5" spans="1:4" s="512" customFormat="1" ht="18.75" thickBot="1">
      <c r="A5" s="509"/>
      <c r="B5" s="510"/>
      <c r="C5" s="510"/>
      <c r="D5" s="511"/>
    </row>
    <row r="6" spans="1:4" s="143" customFormat="1" ht="50.25" thickBot="1">
      <c r="A6" s="559" t="s">
        <v>1816</v>
      </c>
      <c r="B6" s="560"/>
      <c r="C6" s="560"/>
      <c r="D6" s="561" t="s">
        <v>1817</v>
      </c>
    </row>
    <row r="7" spans="1:4" s="136" customFormat="1" ht="24.75" thickBot="1">
      <c r="A7" s="139" t="s">
        <v>1722</v>
      </c>
      <c r="B7" s="138">
        <v>1</v>
      </c>
      <c r="C7" s="708">
        <v>28</v>
      </c>
      <c r="D7" s="137" t="s">
        <v>1710</v>
      </c>
    </row>
    <row r="8" spans="1:4" s="136" customFormat="1" ht="24.75" thickBot="1">
      <c r="A8" s="142" t="s">
        <v>1723</v>
      </c>
      <c r="B8" s="141">
        <v>2</v>
      </c>
      <c r="C8" s="709">
        <v>29</v>
      </c>
      <c r="D8" s="140" t="s">
        <v>1711</v>
      </c>
    </row>
    <row r="9" spans="1:4" s="136" customFormat="1" ht="13.5" thickBot="1">
      <c r="A9" s="139" t="s">
        <v>1724</v>
      </c>
      <c r="B9" s="708">
        <v>3</v>
      </c>
      <c r="C9" s="708">
        <v>30</v>
      </c>
      <c r="D9" s="137" t="s">
        <v>1738</v>
      </c>
    </row>
    <row r="10" spans="1:4" s="136" customFormat="1" ht="26.25" thickBot="1">
      <c r="A10" s="142" t="s">
        <v>1725</v>
      </c>
      <c r="B10" s="709">
        <v>4</v>
      </c>
      <c r="C10" s="709">
        <v>31</v>
      </c>
      <c r="D10" s="710" t="s">
        <v>1739</v>
      </c>
    </row>
    <row r="11" spans="1:4" s="136" customFormat="1" ht="26.25" thickBot="1">
      <c r="A11" s="139" t="s">
        <v>1070</v>
      </c>
      <c r="B11" s="708">
        <v>5</v>
      </c>
      <c r="C11" s="708">
        <v>32</v>
      </c>
      <c r="D11" s="137" t="s">
        <v>1678</v>
      </c>
    </row>
    <row r="12" spans="1:4" s="136" customFormat="1" ht="26.25" thickBot="1">
      <c r="A12" s="142" t="s">
        <v>1726</v>
      </c>
      <c r="B12" s="709">
        <v>6</v>
      </c>
      <c r="C12" s="709">
        <v>33</v>
      </c>
      <c r="D12" s="140" t="s">
        <v>1712</v>
      </c>
    </row>
    <row r="13" spans="1:4" s="136" customFormat="1" ht="26.25" thickBot="1">
      <c r="A13" s="139" t="s">
        <v>1727</v>
      </c>
      <c r="B13" s="708">
        <v>7</v>
      </c>
      <c r="C13" s="708">
        <v>34</v>
      </c>
      <c r="D13" s="137" t="s">
        <v>1713</v>
      </c>
    </row>
    <row r="14" spans="1:4" s="136" customFormat="1" ht="26.25" thickBot="1">
      <c r="A14" s="142" t="s">
        <v>1728</v>
      </c>
      <c r="B14" s="709">
        <v>8</v>
      </c>
      <c r="C14" s="709">
        <v>35</v>
      </c>
      <c r="D14" s="140" t="s">
        <v>1681</v>
      </c>
    </row>
    <row r="15" spans="1:4" s="136" customFormat="1" ht="26.25" thickBot="1">
      <c r="A15" s="139" t="s">
        <v>1729</v>
      </c>
      <c r="B15" s="708">
        <v>9</v>
      </c>
      <c r="C15" s="708">
        <v>36</v>
      </c>
      <c r="D15" s="137" t="s">
        <v>1682</v>
      </c>
    </row>
    <row r="16" spans="1:4" s="136" customFormat="1" ht="26.25" thickBot="1">
      <c r="A16" s="142" t="s">
        <v>1698</v>
      </c>
      <c r="B16" s="709">
        <v>10</v>
      </c>
      <c r="C16" s="709">
        <v>37</v>
      </c>
      <c r="D16" s="140" t="s">
        <v>1683</v>
      </c>
    </row>
    <row r="17" spans="1:4" s="136" customFormat="1" ht="26.25" thickBot="1">
      <c r="A17" s="139" t="s">
        <v>1072</v>
      </c>
      <c r="B17" s="708">
        <v>11</v>
      </c>
      <c r="C17" s="708">
        <v>38</v>
      </c>
      <c r="D17" s="137" t="s">
        <v>1714</v>
      </c>
    </row>
    <row r="18" spans="1:4" s="136" customFormat="1" ht="26.25" thickBot="1">
      <c r="A18" s="142" t="s">
        <v>883</v>
      </c>
      <c r="B18" s="709">
        <v>12</v>
      </c>
      <c r="C18" s="709">
        <v>39</v>
      </c>
      <c r="D18" s="140" t="s">
        <v>1715</v>
      </c>
    </row>
    <row r="19" spans="1:4" s="136" customFormat="1" ht="26.25" thickBot="1">
      <c r="A19" s="139" t="s">
        <v>884</v>
      </c>
      <c r="B19" s="708">
        <v>13</v>
      </c>
      <c r="C19" s="708">
        <v>40</v>
      </c>
      <c r="D19" s="137" t="s">
        <v>1686</v>
      </c>
    </row>
    <row r="20" spans="1:4" s="136" customFormat="1" ht="13.5" thickBot="1">
      <c r="A20" s="142" t="s">
        <v>1730</v>
      </c>
      <c r="B20" s="709">
        <v>14</v>
      </c>
      <c r="C20" s="709">
        <v>41</v>
      </c>
      <c r="D20" s="140" t="s">
        <v>1716</v>
      </c>
    </row>
    <row r="21" spans="1:4" s="136" customFormat="1" ht="13.5" thickBot="1">
      <c r="A21" s="139" t="s">
        <v>1731</v>
      </c>
      <c r="B21" s="708">
        <v>15</v>
      </c>
      <c r="C21" s="708">
        <v>42</v>
      </c>
      <c r="D21" s="137" t="s">
        <v>1717</v>
      </c>
    </row>
    <row r="22" spans="1:4" s="136" customFormat="1" ht="13.5" thickBot="1">
      <c r="A22" s="142" t="s">
        <v>1732</v>
      </c>
      <c r="B22" s="709">
        <v>16</v>
      </c>
      <c r="C22" s="709">
        <v>43</v>
      </c>
      <c r="D22" s="140" t="s">
        <v>1718</v>
      </c>
    </row>
    <row r="23" spans="1:4" s="136" customFormat="1" ht="31.5" customHeight="1" thickBot="1">
      <c r="A23" s="139" t="s">
        <v>1706</v>
      </c>
      <c r="B23" s="708">
        <v>17</v>
      </c>
      <c r="C23" s="708">
        <v>44</v>
      </c>
      <c r="D23" s="137" t="s">
        <v>1776</v>
      </c>
    </row>
    <row r="24" spans="1:4" s="136" customFormat="1" ht="24.75" thickBot="1">
      <c r="A24" s="142" t="s">
        <v>1733</v>
      </c>
      <c r="B24" s="709">
        <v>18</v>
      </c>
      <c r="C24" s="709">
        <v>45</v>
      </c>
      <c r="D24" s="140" t="s">
        <v>1736</v>
      </c>
    </row>
    <row r="25" spans="1:4" s="136" customFormat="1" ht="24.75" thickBot="1">
      <c r="A25" s="139" t="s">
        <v>1734</v>
      </c>
      <c r="B25" s="708">
        <v>19</v>
      </c>
      <c r="C25" s="708">
        <v>46</v>
      </c>
      <c r="D25" s="137" t="s">
        <v>1737</v>
      </c>
    </row>
    <row r="26" spans="1:4" s="136" customFormat="1" ht="26.25" thickBot="1">
      <c r="A26" s="142" t="s">
        <v>1735</v>
      </c>
      <c r="B26" s="709">
        <v>20</v>
      </c>
      <c r="C26" s="709">
        <v>47</v>
      </c>
      <c r="D26" s="140" t="s">
        <v>1719</v>
      </c>
    </row>
    <row r="27" spans="1:4" s="136" customFormat="1" ht="26.25" thickBot="1">
      <c r="A27" s="139" t="s">
        <v>1756</v>
      </c>
      <c r="B27" s="708">
        <v>21</v>
      </c>
      <c r="C27" s="708">
        <v>48</v>
      </c>
      <c r="D27" s="137" t="s">
        <v>1720</v>
      </c>
    </row>
    <row r="28" spans="1:4" s="136" customFormat="1" ht="26.25" thickBot="1">
      <c r="A28" s="142" t="s">
        <v>1701</v>
      </c>
      <c r="B28" s="709">
        <v>22</v>
      </c>
      <c r="C28" s="709">
        <v>49</v>
      </c>
      <c r="D28" s="140" t="s">
        <v>1721</v>
      </c>
    </row>
    <row r="29" spans="1:4" s="136" customFormat="1" ht="3.75" customHeight="1" thickBot="1">
      <c r="A29" s="519"/>
      <c r="B29" s="138"/>
      <c r="C29" s="563"/>
      <c r="D29" s="137"/>
    </row>
    <row r="30" spans="1:4" s="136" customFormat="1" ht="48" customHeight="1" thickBot="1">
      <c r="A30" s="559" t="s">
        <v>1814</v>
      </c>
      <c r="B30" s="560"/>
      <c r="C30" s="560"/>
      <c r="D30" s="561" t="s">
        <v>1815</v>
      </c>
    </row>
    <row r="31" spans="1:4" s="143" customFormat="1" ht="23.25" customHeight="1" thickBot="1">
      <c r="A31" s="712" t="s">
        <v>1610</v>
      </c>
      <c r="B31" s="560"/>
      <c r="C31" s="560"/>
      <c r="D31" s="561" t="s">
        <v>1609</v>
      </c>
    </row>
    <row r="32" spans="1:4" s="136" customFormat="1" ht="23.25" thickBot="1">
      <c r="A32" s="139" t="s">
        <v>1419</v>
      </c>
      <c r="B32" s="138">
        <v>1</v>
      </c>
      <c r="C32" s="138">
        <v>55</v>
      </c>
      <c r="D32" s="518" t="s">
        <v>1420</v>
      </c>
    </row>
    <row r="33" spans="1:4" s="136" customFormat="1" ht="23.25" thickBot="1">
      <c r="A33" s="142" t="s">
        <v>1421</v>
      </c>
      <c r="B33" s="141">
        <v>2</v>
      </c>
      <c r="C33" s="141">
        <v>57</v>
      </c>
      <c r="D33" s="520" t="s">
        <v>1422</v>
      </c>
    </row>
    <row r="34" spans="1:4" s="136" customFormat="1" ht="23.25" thickBot="1">
      <c r="A34" s="139" t="s">
        <v>1423</v>
      </c>
      <c r="B34" s="138">
        <v>3</v>
      </c>
      <c r="C34" s="138">
        <v>59</v>
      </c>
      <c r="D34" s="518" t="s">
        <v>1424</v>
      </c>
    </row>
    <row r="35" spans="1:4" s="143" customFormat="1" ht="29.25" customHeight="1" thickBot="1">
      <c r="A35" s="712" t="s">
        <v>1611</v>
      </c>
      <c r="B35" s="560"/>
      <c r="C35" s="560"/>
      <c r="D35" s="561" t="s">
        <v>1612</v>
      </c>
    </row>
    <row r="36" spans="1:4" s="136" customFormat="1" ht="34.5" thickBot="1">
      <c r="A36" s="142" t="s">
        <v>1425</v>
      </c>
      <c r="B36" s="141">
        <v>4</v>
      </c>
      <c r="C36" s="141">
        <v>78</v>
      </c>
      <c r="D36" s="520" t="s">
        <v>1426</v>
      </c>
    </row>
    <row r="37" spans="1:4" s="136" customFormat="1" ht="34.5" thickBot="1">
      <c r="A37" s="139" t="s">
        <v>1427</v>
      </c>
      <c r="B37" s="138">
        <v>5</v>
      </c>
      <c r="C37" s="138">
        <v>80</v>
      </c>
      <c r="D37" s="518" t="s">
        <v>1428</v>
      </c>
    </row>
    <row r="38" spans="1:4" s="143" customFormat="1" ht="34.5" thickBot="1">
      <c r="A38" s="142" t="s">
        <v>1429</v>
      </c>
      <c r="B38" s="141">
        <v>6</v>
      </c>
      <c r="C38" s="141">
        <v>82</v>
      </c>
      <c r="D38" s="520" t="s">
        <v>1595</v>
      </c>
    </row>
    <row r="39" spans="1:4" s="136" customFormat="1" ht="26.25" thickBot="1">
      <c r="A39" s="139" t="s">
        <v>1430</v>
      </c>
      <c r="B39" s="138">
        <v>7</v>
      </c>
      <c r="C39" s="138">
        <v>84</v>
      </c>
      <c r="D39" s="518" t="s">
        <v>1431</v>
      </c>
    </row>
    <row r="40" spans="1:4" s="136" customFormat="1" ht="34.5" thickBot="1">
      <c r="A40" s="142" t="s">
        <v>1432</v>
      </c>
      <c r="B40" s="141">
        <v>8</v>
      </c>
      <c r="C40" s="141">
        <v>86</v>
      </c>
      <c r="D40" s="520" t="s">
        <v>1433</v>
      </c>
    </row>
    <row r="41" spans="1:4" s="136" customFormat="1" ht="34.5" thickBot="1">
      <c r="A41" s="139" t="s">
        <v>1589</v>
      </c>
      <c r="B41" s="138">
        <v>9</v>
      </c>
      <c r="C41" s="138">
        <v>88</v>
      </c>
      <c r="D41" s="518" t="s">
        <v>1590</v>
      </c>
    </row>
    <row r="42" spans="1:4" s="136" customFormat="1" ht="34.5" thickBot="1">
      <c r="A42" s="142" t="s">
        <v>1588</v>
      </c>
      <c r="B42" s="141">
        <v>10</v>
      </c>
      <c r="C42" s="141">
        <v>92</v>
      </c>
      <c r="D42" s="520" t="s">
        <v>1591</v>
      </c>
    </row>
    <row r="43" spans="1:4" ht="34.5" thickBot="1">
      <c r="A43" s="139" t="s">
        <v>1434</v>
      </c>
      <c r="B43" s="138">
        <v>11</v>
      </c>
      <c r="C43" s="138">
        <v>94</v>
      </c>
      <c r="D43" s="518" t="s">
        <v>1435</v>
      </c>
    </row>
    <row r="44" spans="1:4" ht="34.5" thickBot="1">
      <c r="A44" s="142" t="s">
        <v>1592</v>
      </c>
      <c r="B44" s="141">
        <v>12</v>
      </c>
      <c r="C44" s="141">
        <v>96</v>
      </c>
      <c r="D44" s="520" t="s">
        <v>1593</v>
      </c>
    </row>
    <row r="45" spans="1:4" ht="34.5" thickBot="1">
      <c r="A45" s="139" t="s">
        <v>1436</v>
      </c>
      <c r="B45" s="138">
        <v>13</v>
      </c>
      <c r="C45" s="138">
        <v>99</v>
      </c>
      <c r="D45" s="518" t="s">
        <v>1437</v>
      </c>
    </row>
    <row r="46" spans="1:4" s="143" customFormat="1" ht="29.25" customHeight="1" thickBot="1">
      <c r="A46" s="712" t="s">
        <v>1660</v>
      </c>
      <c r="B46" s="560"/>
      <c r="C46" s="560"/>
      <c r="D46" s="561" t="s">
        <v>1661</v>
      </c>
    </row>
    <row r="47" spans="1:4" ht="23.25" thickBot="1">
      <c r="A47" s="142" t="s">
        <v>1438</v>
      </c>
      <c r="B47" s="141">
        <v>14</v>
      </c>
      <c r="C47" s="141">
        <v>173</v>
      </c>
      <c r="D47" s="520" t="s">
        <v>1439</v>
      </c>
    </row>
    <row r="48" spans="1:4" ht="23.25" thickBot="1">
      <c r="A48" s="139" t="s">
        <v>1440</v>
      </c>
      <c r="B48" s="138">
        <v>15</v>
      </c>
      <c r="C48" s="138">
        <v>175</v>
      </c>
      <c r="D48" s="518" t="s">
        <v>1441</v>
      </c>
    </row>
    <row r="49" spans="1:4" ht="34.5" thickBot="1">
      <c r="A49" s="142" t="s">
        <v>1442</v>
      </c>
      <c r="B49" s="141">
        <v>16</v>
      </c>
      <c r="C49" s="141">
        <v>182</v>
      </c>
      <c r="D49" s="520" t="s">
        <v>1443</v>
      </c>
    </row>
    <row r="50" spans="1:4" s="143" customFormat="1" ht="29.25" customHeight="1" thickBot="1">
      <c r="A50" s="712" t="s">
        <v>1526</v>
      </c>
      <c r="B50" s="560"/>
      <c r="C50" s="560"/>
      <c r="D50" s="561" t="s">
        <v>1666</v>
      </c>
    </row>
    <row r="51" spans="1:4" ht="34.5" thickBot="1">
      <c r="A51" s="139" t="s">
        <v>1444</v>
      </c>
      <c r="B51" s="138">
        <v>17</v>
      </c>
      <c r="C51" s="138">
        <v>189</v>
      </c>
      <c r="D51" s="518" t="s">
        <v>1445</v>
      </c>
    </row>
    <row r="52" spans="1:4" ht="26.25" thickBot="1">
      <c r="A52" s="142" t="s">
        <v>1446</v>
      </c>
      <c r="B52" s="141">
        <v>18</v>
      </c>
      <c r="C52" s="141">
        <v>191</v>
      </c>
      <c r="D52" s="520" t="s">
        <v>1447</v>
      </c>
    </row>
    <row r="53" spans="1:4">
      <c r="A53" s="132"/>
      <c r="B53" s="126"/>
      <c r="C53" s="126"/>
      <c r="D53" s="126"/>
    </row>
    <row r="54" spans="1:4">
      <c r="A54" s="132"/>
      <c r="B54" s="126"/>
      <c r="C54" s="126"/>
      <c r="D54" s="126"/>
    </row>
    <row r="55" spans="1:4">
      <c r="A55" s="132"/>
      <c r="B55" s="126"/>
      <c r="C55" s="126"/>
      <c r="D55" s="126"/>
    </row>
    <row r="56" spans="1:4">
      <c r="A56" s="132"/>
      <c r="B56" s="126"/>
      <c r="C56" s="126"/>
      <c r="D56" s="126"/>
    </row>
  </sheetData>
  <mergeCells count="2">
    <mergeCell ref="A1:D1"/>
    <mergeCell ref="A2:D2"/>
  </mergeCells>
  <hyperlinks>
    <hyperlink ref="A48" location="'1'!A1" display="السكان (15 سنة فأكثر) والقوى العاملة حسب البلدية"/>
    <hyperlink ref="D48" location="'1'!A1" display="Population (15 Years &amp; above) &amp; labour Force by Municipality"/>
    <hyperlink ref="A49" location="'2'!A1" display="الذكور (15 سنة فأكثر) من السكان والقوى العاملة حسب البلدية"/>
    <hyperlink ref="D49" location="'2'!A1" display="Male Population (15 Years &amp; above) &amp; labour Force by Municipality"/>
    <hyperlink ref="D52" location="'4'!A1" display="Population (15 Years &amp; above) by Relation to Labour Force, Nationality (Qatari, Non-Qatari) &amp; Sex"/>
    <hyperlink ref="A52" location="'4'!A1" display="السكان (15 سنة فأكثر) حسب العلاقة بقوة العمل والجنسية (قطريون - غير قطريين) والجنس"/>
    <hyperlink ref="A30:D30" location="'10A'!A1" display="معدل المشاركة الاقتصادية لاجمالي غير القطريون (15 سنة فأكثر) حسب الفئات العمرية 2007 -2013"/>
    <hyperlink ref="A33:D33" location="'12A'!A1" display="معدل المشاركة الاقتصادية للاناث (15 سنة فأكثر) حسب الفئات العمرية 2007 -2013"/>
    <hyperlink ref="A34:D34" location="'13A'!A1" display="معدل المشاركة الاقتصادية لاجمالي السكان (15 سنة فأكثر) حسب الفئات العمرية 2007 -2013"/>
    <hyperlink ref="A36:D36" location="'14A'!A1" display="نسبة العمالة لاجمالي السكان حسب الجنس 2007- 2013"/>
    <hyperlink ref="A38:D38" location="'16A'!A1" display="معدل الاعالة الاقتصادية حسب الجنس 2007-2013"/>
    <hyperlink ref="A37:D37" location="'15A'!A1" display="معدل الاستخدام حسب الجنسية والجنس 2007 - 2013"/>
    <hyperlink ref="A40:D40" location="'18A'!A1" display="معدل البطالة (15 سنة فأكثر) حسب الجنسية والجنس 2007 - 2013"/>
    <hyperlink ref="A39:D39" location="'17A'!A1" display="نسبة السكان النشيطون اقتصاديا (15 سنة فأكثر) في الانشطة الاقتصادية حسب الجنس 2007 - 2013"/>
    <hyperlink ref="A41:D41" location="'19A'!A1" display="معدل البطالة للشباب (15 -24 سنة) حسب الجنسية والجنس 2007 - 2013"/>
    <hyperlink ref="A44:D44" location="'22A'!A1" display="نسبة الذين يعملون لحسابهم الخاص والذين يعملون لدى العائلة من إجمالي القوى العاملة 2007 - 2013"/>
    <hyperlink ref="A42:D42" location="'20A'!A1" display="متوسط الأجر الشهري بالريال القطري للمشتغلين بأجر حسب الجنس ومؤشر المساواة بين الجنسين 2007 - 2013"/>
    <hyperlink ref="B30" location="'10A'!A1" display="معدل المشاركة الاقتصادية لاجمالي غير القطريون (15 سنة فأكثر) حسب الفئات العمرية 2007 -2013"/>
    <hyperlink ref="B37" location="'11A'!A1" display="معدل المشاركة الاقتصادية للذكور (15 سنة فأكثر) حسب الفئات العمرية 2007 -2013"/>
    <hyperlink ref="B39" location="'11A'!A1" display="معدل المشاركة الاقتصادية للذكور (15 سنة فأكثر) حسب الفئات العمرية 2007 -2013"/>
    <hyperlink ref="B41" location="'11A'!A1" display="معدل المشاركة الاقتصادية للذكور (15 سنة فأكثر) حسب الفئات العمرية 2007 -2013"/>
    <hyperlink ref="B43" location="'11A'!A1" display="معدل المشاركة الاقتصادية للذكور (15 سنة فأكثر) حسب الفئات العمرية 2007 -2013"/>
    <hyperlink ref="B45" location="'11A'!A1" display="معدل المشاركة الاقتصادية للذكور (15 سنة فأكثر) حسب الفئات العمرية 2007 -2013"/>
    <hyperlink ref="B48" location="'11A'!A1" display="معدل المشاركة الاقتصادية للذكور (15 سنة فأكثر) حسب الفئات العمرية 2007 -2013"/>
    <hyperlink ref="B36" location="'12A'!A1" display="معدل المشاركة الاقتصادية للاناث (15 سنة فأكثر) حسب الفئات العمرية 2007 -2013"/>
    <hyperlink ref="B38" location="'12A'!A1" display="معدل المشاركة الاقتصادية للاناث (15 سنة فأكثر) حسب الفئات العمرية 2007 -2013"/>
    <hyperlink ref="B40" location="'12A'!A1" display="معدل المشاركة الاقتصادية للاناث (15 سنة فأكثر) حسب الفئات العمرية 2007 -2013"/>
    <hyperlink ref="B42" location="'12A'!A1" display="معدل المشاركة الاقتصادية للاناث (15 سنة فأكثر) حسب الفئات العمرية 2007 -2013"/>
    <hyperlink ref="B44" location="'12A'!A1" display="معدل المشاركة الاقتصادية للاناث (15 سنة فأكثر) حسب الفئات العمرية 2007 -2013"/>
    <hyperlink ref="B47" location="'12A'!A1" display="معدل المشاركة الاقتصادية للاناث (15 سنة فأكثر) حسب الفئات العمرية 2007 -2013"/>
    <hyperlink ref="A32:D32" location="'11A'!A1" display="معدل المشاركة الاقتصادية للذكور (15 سنة فأكثر) حسب الفئات العمرية 2007 -2013"/>
    <hyperlink ref="B32" location="'11A'!Print_Area" display="'11A'!Print_Area"/>
    <hyperlink ref="A7:D7" location="'1A'!A1" display="السكان النشيطون اقتصاديا (15 سنة فأكثر) حسب الجنسية والجنس 2006-2011"/>
    <hyperlink ref="A8:D8" location="'2A'!A1" display="السكان غير النشيطون اقتصاديا(15 سنة فأكثر) حسب الجنسية والجنس 2006-2001"/>
    <hyperlink ref="A10:D10" location="'4A'!A1" display="معدل المشاركة الاقتصادية للشباب (15- 24 سنة) حسب الجنسية والنوع 2007- 2013"/>
    <hyperlink ref="A12:D12" location="'6A'!A1" display="معدل المشاركة الاقتصادية للاناث القطريات (15 سنة فأكثر) حسب الفئات العمرية 2007 -2013"/>
    <hyperlink ref="A13:D13" location="'7A'!A1" display="معدل المشاركة الاقتصادية لاجمالي القطريون (15 سنة فأكثر) حسب الفئات العمرية 2007 -2013"/>
    <hyperlink ref="A14:D14" location="'8A'!A1" display="معدل المشاركة الاقتصادية للذكور غير القطريون (15 سنة فأكثر) حسب الفئات العمرية 2007 -2013"/>
    <hyperlink ref="A15:D15" location="'9A'!A1" display="معدل المشاركة الاقتصادية للاناث غير القطريات (15 سنة فأكثر) حسب الفئات العمرية 2007 -2013"/>
    <hyperlink ref="A16:D16" location="'10A'!A1" display="معدل المشاركة الاقتصادية لاجمالي غير القطريون (15 سنة فأكثر) حسب الفئات العمرية 2007 -2013"/>
    <hyperlink ref="A17:D17" location="'11A'!A1" display="معدل المشاركة الاقتصادية للذكور (15 سنة فأكثر) حسب الفئات العمرية 2007 -2013"/>
    <hyperlink ref="A18:D18" location="'12A'!A1" display="معدل المشاركة الاقتصادية للاناث (15 سنة فأكثر) حسب الفئات العمرية 2007 -2013"/>
    <hyperlink ref="A19:D19" location="'13A'!A1" display="معدل المشاركة الاقتصادية لاجمالي السكان (15 سنة فأكثر) حسب الفئات العمرية 2007 -2013"/>
    <hyperlink ref="A20:D20" location="'14A'!A1" display="نسبة العمالة لاجمالي السكان حسب الجنس 2007- 2013"/>
    <hyperlink ref="A22:D22" location="'16A'!A1" display="معدل الاعالة الاقتصادية حسب الجنس 2007-2013"/>
    <hyperlink ref="A9:D9" location="'3A'!A1" display="معدل المشاركة حسب الجنسية والنوع 2007 - 2013"/>
    <hyperlink ref="A21:D21" location="'15A'!A1" display="معدل الاستخدام حسب الجنسية والجنس 2007 - 2013"/>
    <hyperlink ref="A24:D24" location="'18A'!A1" display="معدل البطالة (15 سنة فأكثر) حسب الجنسية والجنس 2007 - 2013"/>
    <hyperlink ref="A23:D23" location="'17A'!A1" display="نسبة السكان النشيطون اقتصاديا (15 سنة فأكثر) في الانشطة الاقتصادية حسب الجنس 2007 - 2013"/>
    <hyperlink ref="A25:D25" location="'19A'!A1" display="معدل البطالة للشباب (15 -24 سنة) حسب الجنسية والجنس 2007 - 2013"/>
    <hyperlink ref="A28:D28" location="'22A'!A1" display="نسبة الذين يعملون لحسابهم الخاص والذين يعملون لدى العائلة من إجمالي القوى العاملة 2007 - 2013"/>
    <hyperlink ref="A27:D27" location="'21A'!A1" display="حصة الإناث في الوظائف المدفوعة الأجر في القطاع غير الزراعي 2007 - 2013"/>
    <hyperlink ref="A26:D26" location="'20A'!A1" display="متوسط الأجر الشهري بالريال القطري للمشتغلين بأجر حسب الجنس ومؤشر المساواة بين الجنسين 2007 - 2013"/>
    <hyperlink ref="A11:D11" location="'5A'!A1" display="معدل المشاركة الاقتصادية للذكور القطريين (15 سنة فأكثر) حسب الفئات العمرية 2007 - 2013"/>
    <hyperlink ref="B7" location="'1A'!A1" display="السكان النشيطون اقتصاديا (15 سنة فأكثر) حسب الجنسية والجنس 2006-2011"/>
    <hyperlink ref="B8" location="'2A'!A1" display="السكان غير النشيطون اقتصاديا(15 سنة فأكثر) حسب الجنسية والجنس 2006-2001"/>
    <hyperlink ref="B9" location="'1A'!A1" display="'1A'!A1"/>
    <hyperlink ref="B11" location="'5A'!A1" display="'5A'!A1"/>
    <hyperlink ref="B13" location="'7A'!A1" display="'7A'!A1"/>
    <hyperlink ref="B15" location="'9A'!A1" display="'9A'!A1"/>
    <hyperlink ref="B17" location="'11A'!A1" display="'11A'!A1"/>
    <hyperlink ref="B19" location="'13A'!A1" display="'13A'!A1"/>
    <hyperlink ref="B21" location="'15A'!A1" display="'15A'!A1"/>
    <hyperlink ref="B23" location="'17A'!A1" display="'17A'!A1"/>
    <hyperlink ref="B25" location="'19A'!A1" display="'19A'!A1"/>
    <hyperlink ref="B27" location="'21A'!A1" display="'21A'!A1"/>
    <hyperlink ref="B10" location="'4A'!A1" display="'4A'!A1"/>
    <hyperlink ref="B12" location="'6A'!A1" display="'6A'!A1"/>
    <hyperlink ref="B14" location="'8A'!A1" display="'8A'!A1"/>
    <hyperlink ref="B16" location="'10A'!A1" display="'10A'!A1"/>
    <hyperlink ref="B18" location="'12A'!A1" display="'12A'!A1"/>
    <hyperlink ref="B20" location="'14A'!A1" display="'14A'!A1"/>
    <hyperlink ref="B22" location="'16A'!A1" display="'16A'!A1"/>
    <hyperlink ref="B24" location="'18A'!A1" display="'18A'!A1"/>
    <hyperlink ref="B26" location="'20A'!A1" display="'20A'!A1"/>
    <hyperlink ref="B28" location="'22A'!A1" display="'22A'!A1"/>
    <hyperlink ref="C7" location="'1A'!A1" display="'1A'!A1"/>
    <hyperlink ref="C8" location="'2A'!A1" display="'2A'!A1"/>
    <hyperlink ref="C9" location="'3A'!A1" display="'3A'!A1"/>
    <hyperlink ref="C10" location="'4A'!A1" display="'4A'!A1"/>
    <hyperlink ref="C11" location="'5A'!A1" display="'5A'!A1"/>
    <hyperlink ref="C12" location="'6A'!A1" display="'6A'!A1"/>
    <hyperlink ref="C13" location="'7A'!A1" display="'7A'!A1"/>
    <hyperlink ref="C14" location="'8A'!A1" display="'8A'!A1"/>
    <hyperlink ref="C15" location="'9A'!A1" display="'9A'!A1"/>
    <hyperlink ref="C16" location="'10A'!A1" display="'10A'!A1"/>
    <hyperlink ref="C17" location="'11A'!A1" display="'11A'!A1"/>
    <hyperlink ref="C18" location="'12A'!A1" display="'12A'!A1"/>
    <hyperlink ref="C19" location="'13A'!A1" display="'13A'!A1"/>
    <hyperlink ref="C20" location="'14A'!A1" display="'14A'!A1"/>
    <hyperlink ref="C21" location="'15A'!A1" display="'15A'!A1"/>
    <hyperlink ref="C22" location="'16A'!A1" display="'16A'!A1"/>
    <hyperlink ref="C23" location="'17A'!A1" display="'17A'!A1"/>
    <hyperlink ref="C24" location="'18A'!A1" display="'18A'!A1"/>
    <hyperlink ref="C25" location="'19A'!A1" display="'19A'!A1"/>
    <hyperlink ref="C26" location="'20A'!A1" display="'20A'!A1"/>
    <hyperlink ref="C27" location="'21A'!A1" display="'21A'!A1"/>
    <hyperlink ref="C28" location="'21A'!A1" display="'21A'!A1"/>
    <hyperlink ref="B51" location="'11A'!A1" display="معدل المشاركة الاقتصادية للذكور (15 سنة فأكثر) حسب الفئات العمرية 2007 -2013"/>
    <hyperlink ref="A51" location="'3'!A1" display="الإناث (15 سنة فأكثر) من السكان والقوى العاملة حسب البلدية"/>
    <hyperlink ref="D51" location="'3'!A1" display="Female Population (15 Years &amp; above) &amp; labour Force by Municipality"/>
  </hyperlinks>
  <printOptions horizontalCentered="1"/>
  <pageMargins left="0" right="0" top="0.59055118110236227" bottom="0.39370078740157483" header="0.51181102362204722" footer="0.51181102362204722"/>
  <pageSetup paperSize="9" scale="95" fitToHeight="8" orientation="portrait" r:id="rId1"/>
  <headerFooter alignWithMargins="0"/>
  <rowBreaks count="1" manualBreakCount="1">
    <brk id="34" max="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rightToLeft="1" view="pageBreakPreview" zoomScaleNormal="100" zoomScaleSheetLayoutView="100" workbookViewId="0">
      <selection activeCell="B12" sqref="B12"/>
    </sheetView>
  </sheetViews>
  <sheetFormatPr defaultColWidth="11.42578125" defaultRowHeight="24.95" customHeight="1"/>
  <cols>
    <col min="1" max="1" width="25.7109375" style="11" customWidth="1"/>
    <col min="2" max="4" width="9.7109375" style="11" customWidth="1"/>
    <col min="5" max="5" width="10.85546875" style="11" bestFit="1" customWidth="1"/>
    <col min="6" max="6" width="9.7109375" style="11" customWidth="1"/>
    <col min="7" max="8" width="10.85546875" style="11" bestFit="1" customWidth="1"/>
    <col min="9" max="9" width="9.7109375" style="11" customWidth="1"/>
    <col min="10" max="10" width="11.42578125" style="11" bestFit="1" customWidth="1"/>
    <col min="11" max="11" width="25.7109375" style="11" customWidth="1"/>
    <col min="12" max="16384" width="11.42578125" style="11"/>
  </cols>
  <sheetData>
    <row r="1" spans="1:11" s="7" customFormat="1" ht="23.25">
      <c r="A1" s="1033" t="s">
        <v>874</v>
      </c>
      <c r="B1" s="1033"/>
      <c r="C1" s="1033"/>
      <c r="D1" s="1033"/>
      <c r="E1" s="1033"/>
      <c r="F1" s="1033"/>
      <c r="G1" s="1033"/>
      <c r="H1" s="1033"/>
      <c r="I1" s="1033"/>
      <c r="J1" s="1033"/>
      <c r="K1" s="1033"/>
    </row>
    <row r="2" spans="1:11" s="7" customFormat="1" ht="20.25">
      <c r="A2" s="1034" t="s">
        <v>1107</v>
      </c>
      <c r="B2" s="1034"/>
      <c r="C2" s="1034"/>
      <c r="D2" s="1034"/>
      <c r="E2" s="1034"/>
      <c r="F2" s="1034"/>
      <c r="G2" s="1034"/>
      <c r="H2" s="1034"/>
      <c r="I2" s="1034"/>
      <c r="J2" s="1034"/>
      <c r="K2" s="1034"/>
    </row>
    <row r="3" spans="1:11" s="7" customFormat="1" ht="20.25">
      <c r="A3" s="1034">
        <v>2021</v>
      </c>
      <c r="B3" s="1034"/>
      <c r="C3" s="1034"/>
      <c r="D3" s="1034"/>
      <c r="E3" s="1034"/>
      <c r="F3" s="1034"/>
      <c r="G3" s="1034"/>
      <c r="H3" s="1034"/>
      <c r="I3" s="1034"/>
      <c r="J3" s="1034"/>
      <c r="K3" s="1034"/>
    </row>
    <row r="4" spans="1:11" s="8" customFormat="1" ht="21" customHeight="1">
      <c r="A4" s="610" t="s">
        <v>182</v>
      </c>
      <c r="B4" s="611"/>
      <c r="C4" s="611"/>
      <c r="D4" s="611"/>
      <c r="E4" s="611"/>
      <c r="F4" s="611"/>
      <c r="G4" s="611"/>
      <c r="H4" s="611"/>
      <c r="I4" s="611"/>
      <c r="J4" s="611"/>
      <c r="K4" s="613" t="s">
        <v>183</v>
      </c>
    </row>
    <row r="5" spans="1:11" s="9" customFormat="1" ht="34.5" customHeight="1">
      <c r="A5" s="1086" t="s">
        <v>912</v>
      </c>
      <c r="B5" s="1078" t="s">
        <v>1269</v>
      </c>
      <c r="C5" s="1078"/>
      <c r="D5" s="1078"/>
      <c r="E5" s="1078" t="s">
        <v>1270</v>
      </c>
      <c r="F5" s="1078"/>
      <c r="G5" s="1078"/>
      <c r="H5" s="1078" t="s">
        <v>1271</v>
      </c>
      <c r="I5" s="1078"/>
      <c r="J5" s="1078"/>
      <c r="K5" s="1088" t="s">
        <v>177</v>
      </c>
    </row>
    <row r="6" spans="1:11" s="9" customFormat="1" ht="18">
      <c r="A6" s="1092"/>
      <c r="B6" s="420" t="s">
        <v>478</v>
      </c>
      <c r="C6" s="420" t="s">
        <v>479</v>
      </c>
      <c r="D6" s="420" t="s">
        <v>474</v>
      </c>
      <c r="E6" s="420" t="s">
        <v>478</v>
      </c>
      <c r="F6" s="420" t="s">
        <v>479</v>
      </c>
      <c r="G6" s="420" t="s">
        <v>474</v>
      </c>
      <c r="H6" s="420" t="s">
        <v>478</v>
      </c>
      <c r="I6" s="420" t="s">
        <v>479</v>
      </c>
      <c r="J6" s="420" t="s">
        <v>474</v>
      </c>
      <c r="K6" s="1093"/>
    </row>
    <row r="7" spans="1:11" s="10" customFormat="1" ht="12.75">
      <c r="A7" s="1087"/>
      <c r="B7" s="168" t="s">
        <v>477</v>
      </c>
      <c r="C7" s="168" t="s">
        <v>476</v>
      </c>
      <c r="D7" s="168" t="s">
        <v>475</v>
      </c>
      <c r="E7" s="168" t="s">
        <v>477</v>
      </c>
      <c r="F7" s="168" t="s">
        <v>476</v>
      </c>
      <c r="G7" s="168" t="s">
        <v>475</v>
      </c>
      <c r="H7" s="168" t="s">
        <v>477</v>
      </c>
      <c r="I7" s="168" t="s">
        <v>476</v>
      </c>
      <c r="J7" s="168" t="s">
        <v>475</v>
      </c>
      <c r="K7" s="1089"/>
    </row>
    <row r="8" spans="1:11" s="1" customFormat="1" ht="48" customHeight="1" thickBot="1">
      <c r="A8" s="45" t="s">
        <v>178</v>
      </c>
      <c r="B8" s="359">
        <v>70247</v>
      </c>
      <c r="C8" s="359">
        <v>45191</v>
      </c>
      <c r="D8" s="251">
        <f>B8+C8</f>
        <v>115438</v>
      </c>
      <c r="E8" s="359">
        <v>1642449</v>
      </c>
      <c r="F8" s="359">
        <v>262353</v>
      </c>
      <c r="G8" s="252">
        <f>E8+F8</f>
        <v>1904802</v>
      </c>
      <c r="H8" s="252">
        <f>B8+E8</f>
        <v>1712696</v>
      </c>
      <c r="I8" s="235">
        <f>C8+F8</f>
        <v>307544</v>
      </c>
      <c r="J8" s="235">
        <f>H8+I8</f>
        <v>2020240</v>
      </c>
      <c r="K8" s="392" t="s">
        <v>179</v>
      </c>
    </row>
    <row r="9" spans="1:11" s="1" customFormat="1" ht="48" customHeight="1">
      <c r="A9" s="49" t="s">
        <v>699</v>
      </c>
      <c r="B9" s="403">
        <v>0</v>
      </c>
      <c r="C9" s="403">
        <v>0</v>
      </c>
      <c r="D9" s="241">
        <f>B9+C9</f>
        <v>0</v>
      </c>
      <c r="E9" s="403">
        <v>648</v>
      </c>
      <c r="F9" s="403">
        <v>279</v>
      </c>
      <c r="G9" s="421">
        <f>E9+F9</f>
        <v>927</v>
      </c>
      <c r="H9" s="421">
        <f>B9+E9</f>
        <v>648</v>
      </c>
      <c r="I9" s="242">
        <f>C9+F9</f>
        <v>279</v>
      </c>
      <c r="J9" s="242">
        <f>H9+I9</f>
        <v>927</v>
      </c>
      <c r="K9" s="422" t="s">
        <v>700</v>
      </c>
    </row>
    <row r="10" spans="1:11" s="6" customFormat="1" ht="43.5" customHeight="1">
      <c r="A10" s="262" t="s">
        <v>474</v>
      </c>
      <c r="B10" s="262">
        <f t="shared" ref="B10:J10" si="0">SUM(B8:B9)</f>
        <v>70247</v>
      </c>
      <c r="C10" s="262">
        <f t="shared" si="0"/>
        <v>45191</v>
      </c>
      <c r="D10" s="262">
        <f t="shared" si="0"/>
        <v>115438</v>
      </c>
      <c r="E10" s="262">
        <f t="shared" si="0"/>
        <v>1643097</v>
      </c>
      <c r="F10" s="262">
        <f t="shared" si="0"/>
        <v>262632</v>
      </c>
      <c r="G10" s="262">
        <f t="shared" si="0"/>
        <v>1905729</v>
      </c>
      <c r="H10" s="262">
        <f t="shared" si="0"/>
        <v>1713344</v>
      </c>
      <c r="I10" s="262">
        <f t="shared" si="0"/>
        <v>307823</v>
      </c>
      <c r="J10" s="262">
        <f t="shared" si="0"/>
        <v>2021167</v>
      </c>
      <c r="K10" s="836" t="s">
        <v>475</v>
      </c>
    </row>
    <row r="14" spans="1:11" ht="24.95" customHeight="1">
      <c r="B14" s="12"/>
      <c r="C14" s="12"/>
      <c r="D14" s="12"/>
      <c r="E14" s="12"/>
      <c r="F14" s="12"/>
      <c r="G14" s="12"/>
      <c r="H14" s="12"/>
      <c r="I14" s="12"/>
      <c r="J14" s="12"/>
    </row>
    <row r="15" spans="1:11" ht="24.95" customHeight="1">
      <c r="B15" s="12"/>
      <c r="C15" s="12"/>
      <c r="D15" s="12"/>
      <c r="E15" s="12"/>
      <c r="F15" s="12"/>
      <c r="G15" s="12"/>
      <c r="H15" s="12"/>
      <c r="I15" s="12"/>
      <c r="J15" s="12"/>
    </row>
    <row r="16" spans="1:11" ht="24.95" customHeight="1">
      <c r="B16" s="12"/>
      <c r="C16" s="12"/>
      <c r="D16" s="12"/>
      <c r="E16" s="12"/>
      <c r="F16" s="12"/>
      <c r="G16" s="12"/>
      <c r="H16" s="12"/>
      <c r="I16" s="12"/>
      <c r="J16" s="12"/>
    </row>
    <row r="17" spans="2:10" ht="24.95" customHeight="1">
      <c r="B17" s="12"/>
      <c r="C17" s="12"/>
      <c r="D17" s="12"/>
      <c r="E17" s="12"/>
      <c r="F17" s="12"/>
      <c r="G17" s="12"/>
      <c r="H17" s="12"/>
      <c r="I17" s="12"/>
      <c r="J17" s="12"/>
    </row>
  </sheetData>
  <mergeCells count="8">
    <mergeCell ref="H5:J5"/>
    <mergeCell ref="A2:K2"/>
    <mergeCell ref="K5:K7"/>
    <mergeCell ref="A1:K1"/>
    <mergeCell ref="A3:K3"/>
    <mergeCell ref="A5:A7"/>
    <mergeCell ref="B5:D5"/>
    <mergeCell ref="E5:G5"/>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rightToLeft="1" view="pageBreakPreview" zoomScaleNormal="100" zoomScaleSheetLayoutView="100" workbookViewId="0">
      <selection activeCell="I11" sqref="I11"/>
    </sheetView>
  </sheetViews>
  <sheetFormatPr defaultColWidth="11.42578125" defaultRowHeight="24.95" customHeight="1"/>
  <cols>
    <col min="1" max="1" width="40.7109375" style="11" customWidth="1"/>
    <col min="2" max="6" width="12.7109375" style="11" customWidth="1"/>
    <col min="7" max="7" width="40.7109375" style="11" customWidth="1"/>
    <col min="8" max="8" width="11.42578125" style="11" customWidth="1"/>
    <col min="9" max="9" width="12" style="11" bestFit="1" customWidth="1"/>
    <col min="10" max="16384" width="11.42578125" style="11"/>
  </cols>
  <sheetData>
    <row r="1" spans="1:10" s="7" customFormat="1" ht="23.25">
      <c r="A1" s="1033" t="s">
        <v>987</v>
      </c>
      <c r="B1" s="1033"/>
      <c r="C1" s="1033"/>
      <c r="D1" s="1033"/>
      <c r="E1" s="1033"/>
      <c r="F1" s="1033"/>
      <c r="G1" s="1033"/>
    </row>
    <row r="2" spans="1:10" s="7" customFormat="1" ht="38.25" customHeight="1">
      <c r="A2" s="1034" t="s">
        <v>1536</v>
      </c>
      <c r="B2" s="1034"/>
      <c r="C2" s="1034"/>
      <c r="D2" s="1034"/>
      <c r="E2" s="1034"/>
      <c r="F2" s="1034"/>
      <c r="G2" s="1034"/>
    </row>
    <row r="3" spans="1:10" s="7" customFormat="1" ht="20.25">
      <c r="A3" s="1034">
        <v>2021</v>
      </c>
      <c r="B3" s="1034"/>
      <c r="C3" s="1034"/>
      <c r="D3" s="1034"/>
      <c r="E3" s="1034"/>
      <c r="F3" s="1034"/>
      <c r="G3" s="1034"/>
    </row>
    <row r="4" spans="1:10" s="612" customFormat="1" ht="21" customHeight="1">
      <c r="A4" s="610" t="s">
        <v>184</v>
      </c>
      <c r="B4" s="611"/>
      <c r="C4" s="611"/>
      <c r="D4" s="611"/>
      <c r="E4" s="611"/>
      <c r="F4" s="611"/>
      <c r="G4" s="613" t="s">
        <v>185</v>
      </c>
    </row>
    <row r="5" spans="1:10" s="9" customFormat="1" ht="36.75" customHeight="1">
      <c r="A5" s="1094" t="s">
        <v>466</v>
      </c>
      <c r="B5" s="447" t="s">
        <v>18</v>
      </c>
      <c r="C5" s="447" t="s">
        <v>20</v>
      </c>
      <c r="D5" s="447" t="s">
        <v>22</v>
      </c>
      <c r="E5" s="447" t="s">
        <v>202</v>
      </c>
      <c r="F5" s="447" t="s">
        <v>474</v>
      </c>
      <c r="G5" s="1096" t="s">
        <v>334</v>
      </c>
    </row>
    <row r="6" spans="1:10" s="10" customFormat="1" ht="40.5" customHeight="1">
      <c r="A6" s="1095"/>
      <c r="B6" s="448" t="s">
        <v>17</v>
      </c>
      <c r="C6" s="448" t="s">
        <v>19</v>
      </c>
      <c r="D6" s="448" t="s">
        <v>21</v>
      </c>
      <c r="E6" s="448" t="s">
        <v>181</v>
      </c>
      <c r="F6" s="449" t="s">
        <v>475</v>
      </c>
      <c r="G6" s="1097"/>
    </row>
    <row r="7" spans="1:10" s="1" customFormat="1" ht="32.1" customHeight="1" thickBot="1">
      <c r="A7" s="45" t="s">
        <v>1154</v>
      </c>
      <c r="B7" s="228">
        <v>4626</v>
      </c>
      <c r="C7" s="228">
        <v>0</v>
      </c>
      <c r="D7" s="228">
        <v>45341</v>
      </c>
      <c r="E7" s="228">
        <v>0</v>
      </c>
      <c r="F7" s="233">
        <f t="shared" ref="F7:F15" si="0">SUM(B7:E7)</f>
        <v>49967</v>
      </c>
      <c r="G7" s="82" t="s">
        <v>23</v>
      </c>
      <c r="I7" s="584"/>
      <c r="J7" s="600"/>
    </row>
    <row r="8" spans="1:10" s="1" customFormat="1" ht="32.1" customHeight="1" thickBot="1">
      <c r="A8" s="40" t="s">
        <v>28</v>
      </c>
      <c r="B8" s="229">
        <v>521</v>
      </c>
      <c r="C8" s="229">
        <v>34</v>
      </c>
      <c r="D8" s="229">
        <v>224104</v>
      </c>
      <c r="E8" s="229">
        <v>0</v>
      </c>
      <c r="F8" s="236">
        <f t="shared" si="0"/>
        <v>224659</v>
      </c>
      <c r="G8" s="83" t="s">
        <v>27</v>
      </c>
      <c r="I8" s="584"/>
      <c r="J8" s="286"/>
    </row>
    <row r="9" spans="1:10" s="1" customFormat="1" ht="32.1" customHeight="1" thickBot="1">
      <c r="A9" s="45" t="s">
        <v>30</v>
      </c>
      <c r="B9" s="228">
        <v>476</v>
      </c>
      <c r="C9" s="228">
        <v>426</v>
      </c>
      <c r="D9" s="228">
        <v>167148</v>
      </c>
      <c r="E9" s="228">
        <v>0</v>
      </c>
      <c r="F9" s="233">
        <f t="shared" si="0"/>
        <v>168050</v>
      </c>
      <c r="G9" s="82" t="s">
        <v>29</v>
      </c>
      <c r="I9" s="584"/>
      <c r="J9" s="286"/>
    </row>
    <row r="10" spans="1:10" s="1" customFormat="1" ht="32.1" customHeight="1" thickBot="1">
      <c r="A10" s="40" t="s">
        <v>32</v>
      </c>
      <c r="B10" s="229">
        <v>569</v>
      </c>
      <c r="C10" s="229">
        <v>127</v>
      </c>
      <c r="D10" s="229">
        <v>134382</v>
      </c>
      <c r="E10" s="229">
        <v>0</v>
      </c>
      <c r="F10" s="236">
        <f t="shared" si="0"/>
        <v>135078</v>
      </c>
      <c r="G10" s="83" t="s">
        <v>31</v>
      </c>
      <c r="I10" s="584"/>
      <c r="J10" s="286"/>
    </row>
    <row r="11" spans="1:10" s="1" customFormat="1" ht="35.1" customHeight="1" thickBot="1">
      <c r="A11" s="45" t="s">
        <v>34</v>
      </c>
      <c r="B11" s="228">
        <v>295</v>
      </c>
      <c r="C11" s="228">
        <v>57</v>
      </c>
      <c r="D11" s="228">
        <v>157048</v>
      </c>
      <c r="E11" s="228">
        <v>0</v>
      </c>
      <c r="F11" s="233">
        <f t="shared" si="0"/>
        <v>157400</v>
      </c>
      <c r="G11" s="82" t="s">
        <v>33</v>
      </c>
      <c r="I11" s="584"/>
      <c r="J11" s="286"/>
    </row>
    <row r="12" spans="1:10" s="1" customFormat="1" ht="32.1" customHeight="1" thickBot="1">
      <c r="A12" s="40" t="s">
        <v>1155</v>
      </c>
      <c r="B12" s="229">
        <v>0</v>
      </c>
      <c r="C12" s="229">
        <v>0</v>
      </c>
      <c r="D12" s="229">
        <v>22245</v>
      </c>
      <c r="E12" s="229">
        <v>0</v>
      </c>
      <c r="F12" s="236">
        <f t="shared" si="0"/>
        <v>22245</v>
      </c>
      <c r="G12" s="83" t="s">
        <v>35</v>
      </c>
      <c r="I12" s="584"/>
      <c r="J12" s="286"/>
    </row>
    <row r="13" spans="1:10" s="1" customFormat="1" ht="32.1" customHeight="1" thickBot="1">
      <c r="A13" s="45" t="s">
        <v>1157</v>
      </c>
      <c r="B13" s="228">
        <v>0</v>
      </c>
      <c r="C13" s="228">
        <v>336</v>
      </c>
      <c r="D13" s="228">
        <v>632966</v>
      </c>
      <c r="E13" s="228">
        <v>0</v>
      </c>
      <c r="F13" s="233">
        <f t="shared" si="0"/>
        <v>633302</v>
      </c>
      <c r="G13" s="82" t="s">
        <v>36</v>
      </c>
      <c r="I13" s="584"/>
      <c r="J13" s="286"/>
    </row>
    <row r="14" spans="1:10" s="1" customFormat="1" ht="32.1" customHeight="1" thickBot="1">
      <c r="A14" s="40" t="s">
        <v>1156</v>
      </c>
      <c r="B14" s="229">
        <v>0</v>
      </c>
      <c r="C14" s="229">
        <v>0</v>
      </c>
      <c r="D14" s="229">
        <v>256639</v>
      </c>
      <c r="E14" s="229">
        <v>0</v>
      </c>
      <c r="F14" s="236">
        <f t="shared" si="0"/>
        <v>256639</v>
      </c>
      <c r="G14" s="83" t="s">
        <v>37</v>
      </c>
      <c r="I14" s="584"/>
      <c r="J14" s="286"/>
    </row>
    <row r="15" spans="1:10" s="1" customFormat="1" ht="32.1" customHeight="1">
      <c r="A15" s="85" t="s">
        <v>39</v>
      </c>
      <c r="B15" s="245">
        <v>0</v>
      </c>
      <c r="C15" s="245">
        <v>0</v>
      </c>
      <c r="D15" s="245">
        <v>374244</v>
      </c>
      <c r="E15" s="245">
        <v>0</v>
      </c>
      <c r="F15" s="246">
        <f t="shared" si="0"/>
        <v>374244</v>
      </c>
      <c r="G15" s="84" t="s">
        <v>38</v>
      </c>
      <c r="I15" s="584"/>
      <c r="J15" s="286"/>
    </row>
    <row r="16" spans="1:10" s="6" customFormat="1" ht="30" customHeight="1">
      <c r="A16" s="112" t="s">
        <v>474</v>
      </c>
      <c r="B16" s="232">
        <f>SUM(B7:B15)</f>
        <v>6487</v>
      </c>
      <c r="C16" s="232">
        <f>SUM(C7:C15)</f>
        <v>980</v>
      </c>
      <c r="D16" s="232">
        <f>SUM(D7:D15)</f>
        <v>2014117</v>
      </c>
      <c r="E16" s="232">
        <f>SUM(E7:E15)</f>
        <v>0</v>
      </c>
      <c r="F16" s="232">
        <f>SUM(F7:F15)</f>
        <v>2021584</v>
      </c>
      <c r="G16" s="401" t="s">
        <v>475</v>
      </c>
      <c r="I16" s="584"/>
      <c r="J16" s="286"/>
    </row>
    <row r="17" spans="1:7" ht="18" customHeight="1">
      <c r="A17" s="31" t="s">
        <v>71</v>
      </c>
      <c r="G17" s="25" t="s">
        <v>331</v>
      </c>
    </row>
    <row r="19" spans="1:7" ht="24.95" customHeight="1">
      <c r="B19" s="585"/>
      <c r="C19" s="584"/>
      <c r="D19" s="585"/>
      <c r="E19" s="584"/>
    </row>
    <row r="20" spans="1:7" ht="24.95" customHeight="1">
      <c r="B20" s="585"/>
      <c r="C20" s="584"/>
      <c r="D20" s="585"/>
      <c r="E20" s="585"/>
    </row>
    <row r="21" spans="1:7" ht="24.95" customHeight="1">
      <c r="B21" s="585"/>
      <c r="C21" s="584"/>
      <c r="D21" s="585"/>
      <c r="E21" s="584"/>
    </row>
    <row r="22" spans="1:7" ht="24.95" customHeight="1">
      <c r="B22" s="585"/>
      <c r="C22" s="584"/>
      <c r="D22" s="585"/>
      <c r="E22" s="585"/>
    </row>
    <row r="23" spans="1:7" ht="24.95" customHeight="1">
      <c r="B23" s="585"/>
      <c r="C23" s="584"/>
      <c r="D23" s="585"/>
      <c r="E23" s="585"/>
      <c r="F23" s="12"/>
    </row>
    <row r="24" spans="1:7" ht="24.95" customHeight="1">
      <c r="B24" s="585"/>
      <c r="C24" s="584"/>
      <c r="D24" s="585"/>
      <c r="E24" s="585"/>
      <c r="F24" s="12"/>
    </row>
    <row r="25" spans="1:7" ht="24.95" customHeight="1">
      <c r="B25" s="585"/>
      <c r="C25" s="584"/>
      <c r="D25" s="585"/>
      <c r="E25" s="585"/>
      <c r="F25" s="12"/>
    </row>
    <row r="26" spans="1:7" ht="24.95" customHeight="1">
      <c r="B26" s="585"/>
      <c r="C26" s="584"/>
      <c r="D26" s="585"/>
      <c r="E26" s="585"/>
      <c r="F26" s="12"/>
    </row>
    <row r="27" spans="1:7" ht="24.95" customHeight="1">
      <c r="B27" s="585"/>
      <c r="C27" s="584"/>
      <c r="D27" s="585"/>
      <c r="E27" s="585"/>
    </row>
    <row r="28" spans="1:7" ht="24.95" customHeight="1">
      <c r="B28" s="585"/>
      <c r="C28" s="584"/>
      <c r="D28" s="584"/>
      <c r="E28" s="584"/>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Normal="100" zoomScaleSheetLayoutView="100" workbookViewId="0">
      <selection activeCell="D19" sqref="D19"/>
    </sheetView>
  </sheetViews>
  <sheetFormatPr defaultColWidth="11.42578125" defaultRowHeight="24.95" customHeight="1"/>
  <cols>
    <col min="1" max="1" width="40.7109375" style="11" customWidth="1"/>
    <col min="2" max="6" width="12.7109375" style="11" customWidth="1"/>
    <col min="7" max="7" width="40.7109375" style="11" customWidth="1"/>
    <col min="8" max="8" width="11.42578125" style="11" customWidth="1"/>
    <col min="9" max="9" width="12" style="11" bestFit="1" customWidth="1"/>
    <col min="10" max="16384" width="11.42578125" style="11"/>
  </cols>
  <sheetData>
    <row r="1" spans="1:10" s="7" customFormat="1" ht="23.25">
      <c r="A1" s="1033" t="s">
        <v>988</v>
      </c>
      <c r="B1" s="1033"/>
      <c r="C1" s="1033"/>
      <c r="D1" s="1033"/>
      <c r="E1" s="1033"/>
      <c r="F1" s="1033"/>
      <c r="G1" s="1033"/>
    </row>
    <row r="2" spans="1:10" s="7" customFormat="1" ht="36.75" customHeight="1">
      <c r="A2" s="1034" t="s">
        <v>1537</v>
      </c>
      <c r="B2" s="1034"/>
      <c r="C2" s="1034"/>
      <c r="D2" s="1034"/>
      <c r="E2" s="1034"/>
      <c r="F2" s="1034"/>
      <c r="G2" s="1034"/>
    </row>
    <row r="3" spans="1:10" s="7" customFormat="1" ht="20.25">
      <c r="A3" s="1034">
        <v>2021</v>
      </c>
      <c r="B3" s="1034"/>
      <c r="C3" s="1034"/>
      <c r="D3" s="1034"/>
      <c r="E3" s="1034"/>
      <c r="F3" s="1034"/>
      <c r="G3" s="1034"/>
    </row>
    <row r="4" spans="1:10" s="8" customFormat="1" ht="15.75">
      <c r="A4" s="576" t="s">
        <v>186</v>
      </c>
      <c r="B4" s="577"/>
      <c r="C4" s="577"/>
      <c r="D4" s="577"/>
      <c r="E4" s="577"/>
      <c r="F4" s="577"/>
      <c r="G4" s="578" t="s">
        <v>187</v>
      </c>
    </row>
    <row r="5" spans="1:10" s="9" customFormat="1" ht="36.75" customHeight="1">
      <c r="A5" s="1094" t="s">
        <v>466</v>
      </c>
      <c r="B5" s="447" t="s">
        <v>18</v>
      </c>
      <c r="C5" s="447" t="s">
        <v>20</v>
      </c>
      <c r="D5" s="447" t="s">
        <v>22</v>
      </c>
      <c r="E5" s="447" t="s">
        <v>202</v>
      </c>
      <c r="F5" s="447" t="s">
        <v>474</v>
      </c>
      <c r="G5" s="1096" t="s">
        <v>335</v>
      </c>
    </row>
    <row r="6" spans="1:10" s="10" customFormat="1" ht="40.5" customHeight="1">
      <c r="A6" s="1095"/>
      <c r="B6" s="448" t="s">
        <v>17</v>
      </c>
      <c r="C6" s="448" t="s">
        <v>19</v>
      </c>
      <c r="D6" s="448" t="s">
        <v>21</v>
      </c>
      <c r="E6" s="448" t="s">
        <v>181</v>
      </c>
      <c r="F6" s="449" t="s">
        <v>475</v>
      </c>
      <c r="G6" s="1097"/>
    </row>
    <row r="7" spans="1:10" s="1" customFormat="1" ht="32.1" customHeight="1" thickBot="1">
      <c r="A7" s="45" t="s">
        <v>1154</v>
      </c>
      <c r="B7" s="228">
        <v>4305</v>
      </c>
      <c r="C7" s="228">
        <v>0</v>
      </c>
      <c r="D7" s="228">
        <v>38798</v>
      </c>
      <c r="E7" s="228">
        <v>0</v>
      </c>
      <c r="F7" s="233">
        <f t="shared" ref="F7:F15" si="0">SUM(B7:E7)</f>
        <v>43103</v>
      </c>
      <c r="G7" s="82" t="s">
        <v>23</v>
      </c>
      <c r="I7" s="599"/>
      <c r="J7" s="600"/>
    </row>
    <row r="8" spans="1:10" s="1" customFormat="1" ht="32.1" customHeight="1" thickBot="1">
      <c r="A8" s="40" t="s">
        <v>28</v>
      </c>
      <c r="B8" s="229">
        <v>488</v>
      </c>
      <c r="C8" s="229">
        <v>34</v>
      </c>
      <c r="D8" s="229">
        <v>152482</v>
      </c>
      <c r="E8" s="229">
        <v>0</v>
      </c>
      <c r="F8" s="236">
        <f t="shared" si="0"/>
        <v>153004</v>
      </c>
      <c r="G8" s="83" t="s">
        <v>27</v>
      </c>
      <c r="I8" s="584"/>
      <c r="J8" s="286"/>
    </row>
    <row r="9" spans="1:10" s="1" customFormat="1" ht="32.1" customHeight="1" thickBot="1">
      <c r="A9" s="45" t="s">
        <v>30</v>
      </c>
      <c r="B9" s="228">
        <v>419</v>
      </c>
      <c r="C9" s="228">
        <v>426</v>
      </c>
      <c r="D9" s="228">
        <v>148097</v>
      </c>
      <c r="E9" s="228">
        <v>0</v>
      </c>
      <c r="F9" s="233">
        <f t="shared" si="0"/>
        <v>148942</v>
      </c>
      <c r="G9" s="82" t="s">
        <v>29</v>
      </c>
      <c r="I9" s="584"/>
      <c r="J9" s="286"/>
    </row>
    <row r="10" spans="1:10" s="1" customFormat="1" ht="32.1" customHeight="1" thickBot="1">
      <c r="A10" s="40" t="s">
        <v>32</v>
      </c>
      <c r="B10" s="229">
        <v>569</v>
      </c>
      <c r="C10" s="229">
        <v>127</v>
      </c>
      <c r="D10" s="229">
        <v>94636</v>
      </c>
      <c r="E10" s="229">
        <v>0</v>
      </c>
      <c r="F10" s="236">
        <f t="shared" si="0"/>
        <v>95332</v>
      </c>
      <c r="G10" s="83" t="s">
        <v>31</v>
      </c>
      <c r="I10" s="584"/>
      <c r="J10" s="286"/>
    </row>
    <row r="11" spans="1:10" s="1" customFormat="1" ht="32.1" customHeight="1" thickBot="1">
      <c r="A11" s="45" t="s">
        <v>34</v>
      </c>
      <c r="B11" s="228">
        <v>254</v>
      </c>
      <c r="C11" s="228">
        <v>57</v>
      </c>
      <c r="D11" s="228">
        <v>103928</v>
      </c>
      <c r="E11" s="228">
        <v>0</v>
      </c>
      <c r="F11" s="233">
        <f t="shared" si="0"/>
        <v>104239</v>
      </c>
      <c r="G11" s="82" t="s">
        <v>33</v>
      </c>
      <c r="I11" s="584"/>
      <c r="J11" s="286"/>
    </row>
    <row r="12" spans="1:10" s="1" customFormat="1" ht="32.1" customHeight="1" thickBot="1">
      <c r="A12" s="40" t="s">
        <v>1155</v>
      </c>
      <c r="B12" s="229">
        <v>0</v>
      </c>
      <c r="C12" s="229">
        <v>0</v>
      </c>
      <c r="D12" s="229">
        <v>22245</v>
      </c>
      <c r="E12" s="229">
        <v>0</v>
      </c>
      <c r="F12" s="236">
        <f t="shared" si="0"/>
        <v>22245</v>
      </c>
      <c r="G12" s="83" t="s">
        <v>35</v>
      </c>
      <c r="I12" s="584"/>
      <c r="J12" s="286"/>
    </row>
    <row r="13" spans="1:10" s="1" customFormat="1" ht="32.1" customHeight="1" thickBot="1">
      <c r="A13" s="45" t="s">
        <v>1157</v>
      </c>
      <c r="B13" s="228">
        <v>0</v>
      </c>
      <c r="C13" s="228">
        <v>336</v>
      </c>
      <c r="D13" s="228">
        <v>632728</v>
      </c>
      <c r="E13" s="228">
        <v>0</v>
      </c>
      <c r="F13" s="233">
        <f t="shared" si="0"/>
        <v>633064</v>
      </c>
      <c r="G13" s="82" t="s">
        <v>36</v>
      </c>
      <c r="I13" s="584"/>
      <c r="J13" s="286"/>
    </row>
    <row r="14" spans="1:10" s="1" customFormat="1" ht="32.1" customHeight="1" thickBot="1">
      <c r="A14" s="40" t="s">
        <v>1156</v>
      </c>
      <c r="B14" s="229">
        <v>0</v>
      </c>
      <c r="C14" s="229">
        <v>0</v>
      </c>
      <c r="D14" s="229">
        <v>256311</v>
      </c>
      <c r="E14" s="229">
        <v>0</v>
      </c>
      <c r="F14" s="236">
        <f t="shared" si="0"/>
        <v>256311</v>
      </c>
      <c r="G14" s="83" t="s">
        <v>37</v>
      </c>
      <c r="I14" s="584"/>
      <c r="J14" s="286"/>
    </row>
    <row r="15" spans="1:10" s="1" customFormat="1" ht="32.1" customHeight="1">
      <c r="A15" s="85" t="s">
        <v>39</v>
      </c>
      <c r="B15" s="245">
        <v>0</v>
      </c>
      <c r="C15" s="245">
        <v>0</v>
      </c>
      <c r="D15" s="245">
        <v>257357</v>
      </c>
      <c r="E15" s="245">
        <v>0</v>
      </c>
      <c r="F15" s="246">
        <f t="shared" si="0"/>
        <v>257357</v>
      </c>
      <c r="G15" s="84" t="s">
        <v>38</v>
      </c>
      <c r="I15" s="584"/>
      <c r="J15" s="286"/>
    </row>
    <row r="16" spans="1:10" s="6" customFormat="1" ht="30" customHeight="1">
      <c r="A16" s="112" t="s">
        <v>474</v>
      </c>
      <c r="B16" s="232">
        <f>SUM(B7:B15)</f>
        <v>6035</v>
      </c>
      <c r="C16" s="232">
        <f>SUM(C7:C15)</f>
        <v>980</v>
      </c>
      <c r="D16" s="232">
        <f>SUM(D7:D15)</f>
        <v>1706582</v>
      </c>
      <c r="E16" s="232">
        <f>SUM(E7:E15)</f>
        <v>0</v>
      </c>
      <c r="F16" s="232">
        <f>SUM(F7:F15)</f>
        <v>1713597</v>
      </c>
      <c r="G16" s="401" t="s">
        <v>475</v>
      </c>
      <c r="I16" s="584"/>
      <c r="J16" s="286"/>
    </row>
    <row r="17" spans="1:7" ht="18" customHeight="1">
      <c r="A17" s="31" t="s">
        <v>71</v>
      </c>
      <c r="G17" s="25" t="s">
        <v>331</v>
      </c>
    </row>
    <row r="23" spans="1:7" ht="24.95" customHeight="1">
      <c r="B23" s="12"/>
      <c r="C23" s="12"/>
      <c r="D23" s="12"/>
      <c r="E23" s="12"/>
      <c r="F23" s="12"/>
    </row>
    <row r="24" spans="1:7" ht="24.95" customHeight="1">
      <c r="B24" s="12"/>
      <c r="C24" s="12"/>
      <c r="D24" s="12"/>
      <c r="E24" s="12"/>
      <c r="F24" s="12"/>
    </row>
    <row r="25" spans="1:7" ht="24.95" customHeight="1">
      <c r="B25" s="12"/>
      <c r="C25" s="12"/>
      <c r="D25" s="12"/>
      <c r="E25" s="12"/>
      <c r="F25" s="12"/>
    </row>
    <row r="26" spans="1:7" ht="24.95" customHeight="1">
      <c r="B26" s="12"/>
      <c r="C26" s="12"/>
      <c r="D26" s="12"/>
      <c r="E26" s="12"/>
      <c r="F26"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rightToLeft="1" view="pageBreakPreview" zoomScaleNormal="100" zoomScaleSheetLayoutView="100" workbookViewId="0">
      <selection activeCell="E18" sqref="E18"/>
    </sheetView>
  </sheetViews>
  <sheetFormatPr defaultColWidth="11.42578125" defaultRowHeight="24.95" customHeight="1"/>
  <cols>
    <col min="1" max="1" width="40.7109375" style="11" customWidth="1"/>
    <col min="2" max="6" width="12.7109375" style="11" customWidth="1"/>
    <col min="7" max="7" width="40.7109375" style="11" customWidth="1"/>
    <col min="8" max="16384" width="11.42578125" style="11"/>
  </cols>
  <sheetData>
    <row r="1" spans="1:9" s="7" customFormat="1" ht="23.25">
      <c r="A1" s="1033" t="s">
        <v>989</v>
      </c>
      <c r="B1" s="1033"/>
      <c r="C1" s="1033"/>
      <c r="D1" s="1033"/>
      <c r="E1" s="1033"/>
      <c r="F1" s="1033"/>
      <c r="G1" s="1033"/>
    </row>
    <row r="2" spans="1:9" s="7" customFormat="1" ht="20.25">
      <c r="A2" s="1034" t="s">
        <v>1108</v>
      </c>
      <c r="B2" s="1034"/>
      <c r="C2" s="1034"/>
      <c r="D2" s="1034"/>
      <c r="E2" s="1034"/>
      <c r="F2" s="1034"/>
      <c r="G2" s="1034"/>
    </row>
    <row r="3" spans="1:9" s="7" customFormat="1" ht="20.25">
      <c r="A3" s="1034">
        <v>2021</v>
      </c>
      <c r="B3" s="1034"/>
      <c r="C3" s="1034"/>
      <c r="D3" s="1034"/>
      <c r="E3" s="1034"/>
      <c r="F3" s="1034"/>
      <c r="G3" s="1034"/>
    </row>
    <row r="4" spans="1:9" s="612" customFormat="1" ht="21" customHeight="1">
      <c r="A4" s="610" t="s">
        <v>188</v>
      </c>
      <c r="B4" s="611"/>
      <c r="C4" s="611"/>
      <c r="D4" s="611"/>
      <c r="E4" s="611"/>
      <c r="F4" s="611"/>
      <c r="G4" s="613" t="s">
        <v>189</v>
      </c>
    </row>
    <row r="5" spans="1:9" s="9" customFormat="1" ht="36.75" customHeight="1">
      <c r="A5" s="1094" t="s">
        <v>466</v>
      </c>
      <c r="B5" s="447" t="s">
        <v>18</v>
      </c>
      <c r="C5" s="447" t="s">
        <v>20</v>
      </c>
      <c r="D5" s="447" t="s">
        <v>22</v>
      </c>
      <c r="E5" s="447" t="s">
        <v>202</v>
      </c>
      <c r="F5" s="447" t="s">
        <v>474</v>
      </c>
      <c r="G5" s="1096" t="s">
        <v>335</v>
      </c>
    </row>
    <row r="6" spans="1:9" s="10" customFormat="1" ht="40.5" customHeight="1">
      <c r="A6" s="1095"/>
      <c r="B6" s="448" t="s">
        <v>17</v>
      </c>
      <c r="C6" s="448" t="s">
        <v>19</v>
      </c>
      <c r="D6" s="448" t="s">
        <v>21</v>
      </c>
      <c r="E6" s="448" t="s">
        <v>181</v>
      </c>
      <c r="F6" s="449" t="s">
        <v>475</v>
      </c>
      <c r="G6" s="1097"/>
    </row>
    <row r="7" spans="1:9" s="1" customFormat="1" ht="32.1" customHeight="1" thickBot="1">
      <c r="A7" s="45" t="s">
        <v>1154</v>
      </c>
      <c r="B7" s="228">
        <v>321</v>
      </c>
      <c r="C7" s="228">
        <v>0</v>
      </c>
      <c r="D7" s="228">
        <v>6543</v>
      </c>
      <c r="E7" s="228">
        <v>0</v>
      </c>
      <c r="F7" s="233">
        <f t="shared" ref="F7:F14" si="0">SUM(B7:E7)</f>
        <v>6864</v>
      </c>
      <c r="G7" s="82" t="s">
        <v>23</v>
      </c>
      <c r="H7" s="755"/>
      <c r="I7" s="755"/>
    </row>
    <row r="8" spans="1:9" s="1" customFormat="1" ht="32.1" customHeight="1" thickBot="1">
      <c r="A8" s="40" t="s">
        <v>28</v>
      </c>
      <c r="B8" s="229">
        <v>33</v>
      </c>
      <c r="C8" s="229">
        <v>0</v>
      </c>
      <c r="D8" s="229">
        <v>71622</v>
      </c>
      <c r="E8" s="229">
        <v>0</v>
      </c>
      <c r="F8" s="236">
        <f t="shared" si="0"/>
        <v>71655</v>
      </c>
      <c r="G8" s="83" t="s">
        <v>27</v>
      </c>
      <c r="H8" s="755"/>
      <c r="I8" s="755"/>
    </row>
    <row r="9" spans="1:9" s="1" customFormat="1" ht="32.1" customHeight="1" thickBot="1">
      <c r="A9" s="45" t="s">
        <v>30</v>
      </c>
      <c r="B9" s="228">
        <v>57</v>
      </c>
      <c r="C9" s="228">
        <v>0</v>
      </c>
      <c r="D9" s="228">
        <v>19051</v>
      </c>
      <c r="E9" s="228">
        <v>0</v>
      </c>
      <c r="F9" s="233">
        <f t="shared" si="0"/>
        <v>19108</v>
      </c>
      <c r="G9" s="82" t="s">
        <v>29</v>
      </c>
      <c r="H9" s="755"/>
      <c r="I9" s="755"/>
    </row>
    <row r="10" spans="1:9" s="1" customFormat="1" ht="32.1" customHeight="1" thickBot="1">
      <c r="A10" s="40" t="s">
        <v>32</v>
      </c>
      <c r="B10" s="229">
        <v>0</v>
      </c>
      <c r="C10" s="229">
        <v>0</v>
      </c>
      <c r="D10" s="229">
        <v>39746</v>
      </c>
      <c r="E10" s="229">
        <v>0</v>
      </c>
      <c r="F10" s="236">
        <f t="shared" si="0"/>
        <v>39746</v>
      </c>
      <c r="G10" s="83" t="s">
        <v>31</v>
      </c>
      <c r="H10" s="755"/>
      <c r="I10" s="755"/>
    </row>
    <row r="11" spans="1:9" s="1" customFormat="1" ht="32.1" customHeight="1" thickBot="1">
      <c r="A11" s="45" t="s">
        <v>34</v>
      </c>
      <c r="B11" s="228">
        <v>41</v>
      </c>
      <c r="C11" s="228">
        <v>0</v>
      </c>
      <c r="D11" s="228">
        <v>53120</v>
      </c>
      <c r="E11" s="228">
        <v>0</v>
      </c>
      <c r="F11" s="233">
        <f t="shared" si="0"/>
        <v>53161</v>
      </c>
      <c r="G11" s="82" t="s">
        <v>33</v>
      </c>
      <c r="H11" s="755"/>
      <c r="I11" s="756"/>
    </row>
    <row r="12" spans="1:9" s="1" customFormat="1" ht="32.1" customHeight="1" thickBot="1">
      <c r="A12" s="757" t="s">
        <v>1157</v>
      </c>
      <c r="B12" s="758">
        <v>0</v>
      </c>
      <c r="C12" s="758">
        <v>0</v>
      </c>
      <c r="D12" s="758">
        <v>238</v>
      </c>
      <c r="E12" s="758">
        <v>0</v>
      </c>
      <c r="F12" s="759">
        <f t="shared" si="0"/>
        <v>238</v>
      </c>
      <c r="G12" s="760" t="s">
        <v>36</v>
      </c>
      <c r="H12" s="755"/>
      <c r="I12" s="755"/>
    </row>
    <row r="13" spans="1:9" s="1" customFormat="1" ht="32.1" customHeight="1" thickBot="1">
      <c r="A13" s="103" t="s">
        <v>1156</v>
      </c>
      <c r="B13" s="686">
        <v>0</v>
      </c>
      <c r="C13" s="686">
        <v>0</v>
      </c>
      <c r="D13" s="686">
        <v>328</v>
      </c>
      <c r="E13" s="686">
        <v>0</v>
      </c>
      <c r="F13" s="687">
        <f t="shared" si="0"/>
        <v>328</v>
      </c>
      <c r="G13" s="764" t="s">
        <v>37</v>
      </c>
      <c r="H13" s="755"/>
      <c r="I13" s="755"/>
    </row>
    <row r="14" spans="1:9" s="6" customFormat="1" ht="27" customHeight="1">
      <c r="A14" s="100" t="s">
        <v>39</v>
      </c>
      <c r="B14" s="761">
        <v>0</v>
      </c>
      <c r="C14" s="761">
        <v>0</v>
      </c>
      <c r="D14" s="761">
        <v>116887</v>
      </c>
      <c r="E14" s="761">
        <v>0</v>
      </c>
      <c r="F14" s="762">
        <f t="shared" si="0"/>
        <v>116887</v>
      </c>
      <c r="G14" s="763" t="s">
        <v>38</v>
      </c>
      <c r="H14" s="755"/>
    </row>
    <row r="15" spans="1:9" ht="29.25" customHeight="1">
      <c r="A15" s="101" t="s">
        <v>474</v>
      </c>
      <c r="B15" s="453">
        <f>SUM(B7:B14)</f>
        <v>452</v>
      </c>
      <c r="C15" s="453">
        <f>SUM(C7:C14)</f>
        <v>0</v>
      </c>
      <c r="D15" s="453">
        <f>SUM(D7:D14)</f>
        <v>307535</v>
      </c>
      <c r="E15" s="453">
        <f>SUM(E7:E14)</f>
        <v>0</v>
      </c>
      <c r="F15" s="453">
        <f>SUM(F7:F14)</f>
        <v>307987</v>
      </c>
      <c r="G15" s="431" t="s">
        <v>475</v>
      </c>
    </row>
    <row r="16" spans="1:9" ht="18" customHeight="1">
      <c r="A16" s="31" t="s">
        <v>454</v>
      </c>
      <c r="G16" s="25" t="s">
        <v>331</v>
      </c>
    </row>
    <row r="17" spans="1:7" ht="24.95" customHeight="1">
      <c r="A17" s="31"/>
      <c r="G17" s="25"/>
    </row>
    <row r="23" spans="1:7" ht="24.95" customHeight="1">
      <c r="B23" s="12"/>
      <c r="C23" s="12"/>
      <c r="D23" s="12"/>
      <c r="E23" s="12"/>
      <c r="F23" s="12"/>
    </row>
    <row r="24" spans="1:7" ht="24.95" customHeight="1">
      <c r="B24" s="12"/>
      <c r="C24" s="12"/>
      <c r="D24" s="12"/>
      <c r="E24" s="12"/>
      <c r="F24" s="12"/>
    </row>
    <row r="25" spans="1:7" ht="24.95" customHeight="1">
      <c r="B25" s="12"/>
      <c r="C25" s="12"/>
      <c r="D25" s="12"/>
      <c r="E25" s="12"/>
      <c r="F25" s="12"/>
    </row>
    <row r="26" spans="1:7" ht="24.95" customHeight="1">
      <c r="B26" s="12"/>
      <c r="C26" s="12"/>
      <c r="D26" s="12"/>
      <c r="E26" s="12"/>
      <c r="F26"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16" zoomScaleNormal="100" zoomScaleSheetLayoutView="100" workbookViewId="0">
      <selection activeCell="E7" sqref="E7:E27"/>
    </sheetView>
  </sheetViews>
  <sheetFormatPr defaultColWidth="11.42578125" defaultRowHeight="24.95" customHeight="1"/>
  <cols>
    <col min="1" max="1" width="45.7109375" style="11" customWidth="1"/>
    <col min="2" max="2" width="15" style="11" customWidth="1"/>
    <col min="3" max="5" width="14.42578125" style="11" customWidth="1"/>
    <col min="6" max="6" width="11.7109375" style="11" customWidth="1"/>
    <col min="7" max="7" width="45.7109375" style="11" customWidth="1"/>
    <col min="8" max="16384" width="11.42578125" style="11"/>
  </cols>
  <sheetData>
    <row r="1" spans="1:7" s="7" customFormat="1" ht="23.25">
      <c r="A1" s="1033" t="s">
        <v>990</v>
      </c>
      <c r="B1" s="1033"/>
      <c r="C1" s="1033"/>
      <c r="D1" s="1033"/>
      <c r="E1" s="1033"/>
      <c r="F1" s="1033"/>
      <c r="G1" s="1033"/>
    </row>
    <row r="2" spans="1:7" s="7" customFormat="1" ht="20.25">
      <c r="A2" s="1034" t="s">
        <v>1109</v>
      </c>
      <c r="B2" s="1034"/>
      <c r="C2" s="1034"/>
      <c r="D2" s="1034"/>
      <c r="E2" s="1034"/>
      <c r="F2" s="1034"/>
      <c r="G2" s="1034"/>
    </row>
    <row r="3" spans="1:7" s="7" customFormat="1" ht="20.25">
      <c r="A3" s="1034">
        <v>2021</v>
      </c>
      <c r="B3" s="1034"/>
      <c r="C3" s="1034"/>
      <c r="D3" s="1034"/>
      <c r="E3" s="1034"/>
      <c r="F3" s="1034"/>
      <c r="G3" s="1034"/>
    </row>
    <row r="4" spans="1:7" s="612" customFormat="1" ht="21" customHeight="1">
      <c r="A4" s="610" t="s">
        <v>190</v>
      </c>
      <c r="B4" s="611"/>
      <c r="C4" s="611"/>
      <c r="D4" s="611"/>
      <c r="E4" s="611"/>
      <c r="F4" s="611"/>
      <c r="G4" s="613" t="s">
        <v>191</v>
      </c>
    </row>
    <row r="5" spans="1:7" s="9" customFormat="1" ht="36.75" customHeight="1">
      <c r="A5" s="1094" t="s">
        <v>617</v>
      </c>
      <c r="B5" s="447" t="s">
        <v>18</v>
      </c>
      <c r="C5" s="447" t="s">
        <v>20</v>
      </c>
      <c r="D5" s="447" t="s">
        <v>22</v>
      </c>
      <c r="E5" s="447" t="s">
        <v>202</v>
      </c>
      <c r="F5" s="450" t="s">
        <v>1281</v>
      </c>
      <c r="G5" s="1098" t="s">
        <v>616</v>
      </c>
    </row>
    <row r="6" spans="1:7" s="10" customFormat="1" ht="40.5" customHeight="1">
      <c r="A6" s="1095"/>
      <c r="B6" s="448" t="s">
        <v>17</v>
      </c>
      <c r="C6" s="448" t="s">
        <v>19</v>
      </c>
      <c r="D6" s="448" t="s">
        <v>21</v>
      </c>
      <c r="E6" s="448" t="s">
        <v>181</v>
      </c>
      <c r="F6" s="449" t="s">
        <v>475</v>
      </c>
      <c r="G6" s="1099"/>
    </row>
    <row r="7" spans="1:7" s="1" customFormat="1" ht="15.75" thickBot="1">
      <c r="A7" s="39" t="s">
        <v>524</v>
      </c>
      <c r="B7" s="359">
        <v>62</v>
      </c>
      <c r="C7" s="359">
        <v>0</v>
      </c>
      <c r="D7" s="359">
        <v>26657</v>
      </c>
      <c r="E7" s="359">
        <v>0</v>
      </c>
      <c r="F7" s="252">
        <f>SUM(B7:E7)</f>
        <v>26719</v>
      </c>
      <c r="G7" s="392" t="s">
        <v>544</v>
      </c>
    </row>
    <row r="8" spans="1:7" s="1" customFormat="1" ht="15.75" thickBot="1">
      <c r="A8" s="40" t="s">
        <v>525</v>
      </c>
      <c r="B8" s="360">
        <v>86</v>
      </c>
      <c r="C8" s="360">
        <v>0</v>
      </c>
      <c r="D8" s="360">
        <v>33598</v>
      </c>
      <c r="E8" s="360">
        <v>0</v>
      </c>
      <c r="F8" s="253">
        <f t="shared" ref="F8:F27" si="0">SUM(B8:E8)</f>
        <v>33684</v>
      </c>
      <c r="G8" s="393" t="s">
        <v>545</v>
      </c>
    </row>
    <row r="9" spans="1:7" s="1" customFormat="1" ht="15.75" thickBot="1">
      <c r="A9" s="45" t="s">
        <v>526</v>
      </c>
      <c r="B9" s="361">
        <v>475</v>
      </c>
      <c r="C9" s="361">
        <v>177</v>
      </c>
      <c r="D9" s="361">
        <v>105612</v>
      </c>
      <c r="E9" s="361">
        <v>0</v>
      </c>
      <c r="F9" s="254">
        <f t="shared" si="0"/>
        <v>106264</v>
      </c>
      <c r="G9" s="392" t="s">
        <v>428</v>
      </c>
    </row>
    <row r="10" spans="1:7" s="1" customFormat="1" ht="15.75" thickBot="1">
      <c r="A10" s="40" t="s">
        <v>527</v>
      </c>
      <c r="B10" s="360">
        <v>0</v>
      </c>
      <c r="C10" s="360">
        <v>0</v>
      </c>
      <c r="D10" s="360">
        <v>13384</v>
      </c>
      <c r="E10" s="360">
        <v>0</v>
      </c>
      <c r="F10" s="253">
        <f t="shared" si="0"/>
        <v>13384</v>
      </c>
      <c r="G10" s="393" t="s">
        <v>546</v>
      </c>
    </row>
    <row r="11" spans="1:7" s="1" customFormat="1" ht="26.25" thickBot="1">
      <c r="A11" s="45" t="s">
        <v>528</v>
      </c>
      <c r="B11" s="361">
        <v>0</v>
      </c>
      <c r="C11" s="361">
        <v>0</v>
      </c>
      <c r="D11" s="361">
        <v>1567</v>
      </c>
      <c r="E11" s="361">
        <v>0</v>
      </c>
      <c r="F11" s="254">
        <f t="shared" si="0"/>
        <v>1567</v>
      </c>
      <c r="G11" s="392" t="s">
        <v>547</v>
      </c>
    </row>
    <row r="12" spans="1:7" s="1" customFormat="1" ht="15.75" thickBot="1">
      <c r="A12" s="40" t="s">
        <v>529</v>
      </c>
      <c r="B12" s="360">
        <v>1648</v>
      </c>
      <c r="C12" s="360">
        <v>285</v>
      </c>
      <c r="D12" s="360">
        <v>666108</v>
      </c>
      <c r="E12" s="360">
        <v>0</v>
      </c>
      <c r="F12" s="253">
        <f t="shared" si="0"/>
        <v>668041</v>
      </c>
      <c r="G12" s="393" t="s">
        <v>429</v>
      </c>
    </row>
    <row r="13" spans="1:7" s="1" customFormat="1" ht="30.75" thickBot="1">
      <c r="A13" s="45" t="s">
        <v>530</v>
      </c>
      <c r="B13" s="361">
        <v>2294</v>
      </c>
      <c r="C13" s="361">
        <v>282</v>
      </c>
      <c r="D13" s="361">
        <v>243077</v>
      </c>
      <c r="E13" s="361">
        <v>0</v>
      </c>
      <c r="F13" s="254">
        <f t="shared" si="0"/>
        <v>245653</v>
      </c>
      <c r="G13" s="392" t="s">
        <v>548</v>
      </c>
    </row>
    <row r="14" spans="1:7" s="1" customFormat="1" ht="15.75" thickBot="1">
      <c r="A14" s="40" t="s">
        <v>531</v>
      </c>
      <c r="B14" s="360">
        <v>112</v>
      </c>
      <c r="C14" s="360">
        <v>0</v>
      </c>
      <c r="D14" s="360">
        <v>135805</v>
      </c>
      <c r="E14" s="360">
        <v>0</v>
      </c>
      <c r="F14" s="253">
        <f t="shared" si="0"/>
        <v>135917</v>
      </c>
      <c r="G14" s="393" t="s">
        <v>549</v>
      </c>
    </row>
    <row r="15" spans="1:7" s="1" customFormat="1" ht="15.75" thickBot="1">
      <c r="A15" s="45" t="s">
        <v>532</v>
      </c>
      <c r="B15" s="361">
        <v>116</v>
      </c>
      <c r="C15" s="361">
        <v>0</v>
      </c>
      <c r="D15" s="361">
        <v>75035</v>
      </c>
      <c r="E15" s="361">
        <v>0</v>
      </c>
      <c r="F15" s="254">
        <f t="shared" si="0"/>
        <v>75151</v>
      </c>
      <c r="G15" s="392" t="s">
        <v>550</v>
      </c>
    </row>
    <row r="16" spans="1:7" s="1" customFormat="1" ht="15.75" thickBot="1">
      <c r="A16" s="40" t="s">
        <v>533</v>
      </c>
      <c r="B16" s="360">
        <v>100</v>
      </c>
      <c r="C16" s="360">
        <v>0</v>
      </c>
      <c r="D16" s="360">
        <v>20790</v>
      </c>
      <c r="E16" s="360">
        <v>0</v>
      </c>
      <c r="F16" s="253">
        <f t="shared" si="0"/>
        <v>20890</v>
      </c>
      <c r="G16" s="393" t="s">
        <v>551</v>
      </c>
    </row>
    <row r="17" spans="1:7" s="1" customFormat="1" ht="15.75" thickBot="1">
      <c r="A17" s="45" t="s">
        <v>534</v>
      </c>
      <c r="B17" s="361">
        <v>73</v>
      </c>
      <c r="C17" s="361">
        <v>0</v>
      </c>
      <c r="D17" s="361">
        <v>21602</v>
      </c>
      <c r="E17" s="361">
        <v>0</v>
      </c>
      <c r="F17" s="254">
        <f t="shared" si="0"/>
        <v>21675</v>
      </c>
      <c r="G17" s="392" t="s">
        <v>552</v>
      </c>
    </row>
    <row r="18" spans="1:7" s="1" customFormat="1" ht="15.75" thickBot="1">
      <c r="A18" s="40" t="s">
        <v>535</v>
      </c>
      <c r="B18" s="360">
        <v>347</v>
      </c>
      <c r="C18" s="360">
        <v>223</v>
      </c>
      <c r="D18" s="360">
        <v>15542</v>
      </c>
      <c r="E18" s="360">
        <v>0</v>
      </c>
      <c r="F18" s="253">
        <f t="shared" si="0"/>
        <v>16112</v>
      </c>
      <c r="G18" s="393" t="s">
        <v>553</v>
      </c>
    </row>
    <row r="19" spans="1:7" s="1" customFormat="1" ht="15.75" thickBot="1">
      <c r="A19" s="45" t="s">
        <v>536</v>
      </c>
      <c r="B19" s="361">
        <v>385</v>
      </c>
      <c r="C19" s="361">
        <v>0</v>
      </c>
      <c r="D19" s="361">
        <v>48619</v>
      </c>
      <c r="E19" s="361">
        <v>0</v>
      </c>
      <c r="F19" s="254">
        <f t="shared" si="0"/>
        <v>49004</v>
      </c>
      <c r="G19" s="392" t="s">
        <v>554</v>
      </c>
    </row>
    <row r="20" spans="1:7" s="1" customFormat="1" ht="15.75" thickBot="1">
      <c r="A20" s="40" t="s">
        <v>537</v>
      </c>
      <c r="B20" s="360">
        <v>154</v>
      </c>
      <c r="C20" s="360">
        <v>13</v>
      </c>
      <c r="D20" s="360">
        <v>178866</v>
      </c>
      <c r="E20" s="360">
        <v>0</v>
      </c>
      <c r="F20" s="253">
        <f>SUM(B20:E20)</f>
        <v>179033</v>
      </c>
      <c r="G20" s="393" t="s">
        <v>555</v>
      </c>
    </row>
    <row r="21" spans="1:7" s="1" customFormat="1" ht="26.25" thickBot="1">
      <c r="A21" s="45" t="s">
        <v>538</v>
      </c>
      <c r="B21" s="361">
        <v>0</v>
      </c>
      <c r="C21" s="361">
        <v>0</v>
      </c>
      <c r="D21" s="361">
        <v>111198</v>
      </c>
      <c r="E21" s="361">
        <v>0</v>
      </c>
      <c r="F21" s="254">
        <f t="shared" si="0"/>
        <v>111198</v>
      </c>
      <c r="G21" s="392" t="s">
        <v>556</v>
      </c>
    </row>
    <row r="22" spans="1:7" s="1" customFormat="1" ht="15.75" thickBot="1">
      <c r="A22" s="40" t="s">
        <v>47</v>
      </c>
      <c r="B22" s="360">
        <v>256</v>
      </c>
      <c r="C22" s="360">
        <v>0</v>
      </c>
      <c r="D22" s="360">
        <v>57152</v>
      </c>
      <c r="E22" s="360">
        <v>0</v>
      </c>
      <c r="F22" s="253">
        <f t="shared" si="0"/>
        <v>57408</v>
      </c>
      <c r="G22" s="393" t="s">
        <v>430</v>
      </c>
    </row>
    <row r="23" spans="1:7" s="1" customFormat="1" ht="15.75" thickBot="1">
      <c r="A23" s="45" t="s">
        <v>539</v>
      </c>
      <c r="B23" s="361">
        <v>292</v>
      </c>
      <c r="C23" s="361">
        <v>0</v>
      </c>
      <c r="D23" s="361">
        <v>75493</v>
      </c>
      <c r="E23" s="361">
        <v>0</v>
      </c>
      <c r="F23" s="254">
        <f t="shared" si="0"/>
        <v>75785</v>
      </c>
      <c r="G23" s="392" t="s">
        <v>557</v>
      </c>
    </row>
    <row r="24" spans="1:7" s="1" customFormat="1" ht="15.75" thickBot="1">
      <c r="A24" s="40" t="s">
        <v>540</v>
      </c>
      <c r="B24" s="360">
        <v>58</v>
      </c>
      <c r="C24" s="360">
        <v>0</v>
      </c>
      <c r="D24" s="360">
        <v>5443</v>
      </c>
      <c r="E24" s="360">
        <v>0</v>
      </c>
      <c r="F24" s="253">
        <f t="shared" si="0"/>
        <v>5501</v>
      </c>
      <c r="G24" s="393" t="s">
        <v>558</v>
      </c>
    </row>
    <row r="25" spans="1:7" s="1" customFormat="1" ht="15.75" thickBot="1">
      <c r="A25" s="45" t="s">
        <v>541</v>
      </c>
      <c r="B25" s="361">
        <v>29</v>
      </c>
      <c r="C25" s="361">
        <v>0</v>
      </c>
      <c r="D25" s="361">
        <v>10686</v>
      </c>
      <c r="E25" s="361">
        <v>0</v>
      </c>
      <c r="F25" s="254">
        <f t="shared" si="0"/>
        <v>10715</v>
      </c>
      <c r="G25" s="392" t="s">
        <v>559</v>
      </c>
    </row>
    <row r="26" spans="1:7" s="1" customFormat="1" ht="45.75" thickBot="1">
      <c r="A26" s="40" t="s">
        <v>542</v>
      </c>
      <c r="B26" s="360">
        <v>0</v>
      </c>
      <c r="C26" s="360">
        <v>0</v>
      </c>
      <c r="D26" s="360">
        <v>160786</v>
      </c>
      <c r="E26" s="360">
        <v>0</v>
      </c>
      <c r="F26" s="253">
        <f>SUM(B26:E26)</f>
        <v>160786</v>
      </c>
      <c r="G26" s="393" t="s">
        <v>560</v>
      </c>
    </row>
    <row r="27" spans="1:7" s="1" customFormat="1" ht="30">
      <c r="A27" s="85" t="s">
        <v>543</v>
      </c>
      <c r="B27" s="364">
        <v>0</v>
      </c>
      <c r="C27" s="364">
        <v>0</v>
      </c>
      <c r="D27" s="364">
        <v>7097</v>
      </c>
      <c r="E27" s="364">
        <v>0</v>
      </c>
      <c r="F27" s="395">
        <f t="shared" si="0"/>
        <v>7097</v>
      </c>
      <c r="G27" s="396" t="s">
        <v>561</v>
      </c>
    </row>
    <row r="28" spans="1:7" s="6" customFormat="1" ht="25.5" customHeight="1">
      <c r="A28" s="112" t="s">
        <v>474</v>
      </c>
      <c r="B28" s="232">
        <f>SUM(B7:B27)</f>
        <v>6487</v>
      </c>
      <c r="C28" s="232">
        <f>SUM(C7:C27)</f>
        <v>980</v>
      </c>
      <c r="D28" s="232">
        <f>SUM(D7:D27)</f>
        <v>2014117</v>
      </c>
      <c r="E28" s="232">
        <f>SUM(E7:E27)</f>
        <v>0</v>
      </c>
      <c r="F28" s="232">
        <f>SUM(F7:F27)</f>
        <v>2021584</v>
      </c>
      <c r="G28" s="397" t="s">
        <v>475</v>
      </c>
    </row>
    <row r="29" spans="1:7" ht="12.75">
      <c r="A29" s="31" t="s">
        <v>71</v>
      </c>
      <c r="G29" s="25" t="s">
        <v>331</v>
      </c>
    </row>
    <row r="31" spans="1:7" ht="24.95" customHeight="1">
      <c r="C31" s="95"/>
    </row>
    <row r="35" spans="2:6" ht="24.95" customHeight="1">
      <c r="B35" s="12"/>
      <c r="C35" s="12"/>
      <c r="D35" s="12"/>
      <c r="E35" s="12"/>
      <c r="F35" s="12"/>
    </row>
    <row r="36" spans="2:6" ht="24.95" customHeight="1">
      <c r="B36" s="12"/>
      <c r="C36" s="12"/>
      <c r="D36" s="12"/>
      <c r="E36" s="12"/>
      <c r="F36" s="12"/>
    </row>
    <row r="37" spans="2:6" ht="24.95" customHeight="1">
      <c r="B37" s="12"/>
      <c r="C37" s="12"/>
      <c r="D37" s="12"/>
      <c r="E37" s="12"/>
      <c r="F37" s="12"/>
    </row>
    <row r="38" spans="2:6" ht="24.95" customHeight="1">
      <c r="B38" s="12"/>
      <c r="C38" s="12"/>
      <c r="D38" s="12"/>
      <c r="E38" s="12"/>
      <c r="F38"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rightToLeft="1" view="pageBreakPreview" topLeftCell="A19" zoomScaleNormal="100" zoomScaleSheetLayoutView="100" workbookViewId="0">
      <selection activeCell="B31" sqref="B31"/>
    </sheetView>
  </sheetViews>
  <sheetFormatPr defaultColWidth="11.42578125" defaultRowHeight="24.95" customHeight="1"/>
  <cols>
    <col min="1" max="1" width="45.7109375" style="11" customWidth="1"/>
    <col min="2" max="2" width="15" style="11" customWidth="1"/>
    <col min="3" max="5" width="14.42578125" style="11" customWidth="1"/>
    <col min="6" max="6" width="11.7109375" style="11" customWidth="1"/>
    <col min="7" max="7" width="45.7109375" style="11" customWidth="1"/>
    <col min="8" max="16384" width="11.42578125" style="11"/>
  </cols>
  <sheetData>
    <row r="1" spans="1:7" s="7" customFormat="1" ht="23.25">
      <c r="A1" s="1033" t="s">
        <v>991</v>
      </c>
      <c r="B1" s="1033"/>
      <c r="C1" s="1033"/>
      <c r="D1" s="1033"/>
      <c r="E1" s="1033"/>
      <c r="F1" s="1033"/>
      <c r="G1" s="1033"/>
    </row>
    <row r="2" spans="1:7" s="7" customFormat="1" ht="20.25">
      <c r="A2" s="1034" t="s">
        <v>1110</v>
      </c>
      <c r="B2" s="1034"/>
      <c r="C2" s="1034"/>
      <c r="D2" s="1034"/>
      <c r="E2" s="1034"/>
      <c r="F2" s="1034"/>
      <c r="G2" s="1034"/>
    </row>
    <row r="3" spans="1:7" s="7" customFormat="1" ht="20.25">
      <c r="A3" s="1034">
        <v>2021</v>
      </c>
      <c r="B3" s="1034"/>
      <c r="C3" s="1034"/>
      <c r="D3" s="1034"/>
      <c r="E3" s="1034"/>
      <c r="F3" s="1034"/>
      <c r="G3" s="1034"/>
    </row>
    <row r="4" spans="1:7" s="612" customFormat="1" ht="21" customHeight="1">
      <c r="A4" s="610" t="s">
        <v>192</v>
      </c>
      <c r="B4" s="611"/>
      <c r="C4" s="611"/>
      <c r="D4" s="611"/>
      <c r="E4" s="611"/>
      <c r="F4" s="611"/>
      <c r="G4" s="613" t="s">
        <v>193</v>
      </c>
    </row>
    <row r="5" spans="1:7" s="9" customFormat="1" ht="36.75" customHeight="1">
      <c r="A5" s="1094" t="s">
        <v>617</v>
      </c>
      <c r="B5" s="447" t="s">
        <v>18</v>
      </c>
      <c r="C5" s="447" t="s">
        <v>20</v>
      </c>
      <c r="D5" s="447" t="s">
        <v>22</v>
      </c>
      <c r="E5" s="447" t="s">
        <v>202</v>
      </c>
      <c r="F5" s="457" t="s">
        <v>474</v>
      </c>
      <c r="G5" s="1098" t="s">
        <v>616</v>
      </c>
    </row>
    <row r="6" spans="1:7" s="10" customFormat="1" ht="40.5" customHeight="1">
      <c r="A6" s="1095"/>
      <c r="B6" s="448" t="s">
        <v>17</v>
      </c>
      <c r="C6" s="448" t="s">
        <v>19</v>
      </c>
      <c r="D6" s="448" t="s">
        <v>21</v>
      </c>
      <c r="E6" s="448" t="s">
        <v>181</v>
      </c>
      <c r="F6" s="451" t="s">
        <v>475</v>
      </c>
      <c r="G6" s="1099"/>
    </row>
    <row r="7" spans="1:7" s="1" customFormat="1" ht="15.75" thickBot="1">
      <c r="A7" s="39" t="s">
        <v>524</v>
      </c>
      <c r="B7" s="361">
        <v>62</v>
      </c>
      <c r="C7" s="361">
        <v>0</v>
      </c>
      <c r="D7" s="361">
        <v>26657</v>
      </c>
      <c r="E7" s="361">
        <v>0</v>
      </c>
      <c r="F7" s="254">
        <f t="shared" ref="F7:F27" si="0">SUM(B7:E7)</f>
        <v>26719</v>
      </c>
      <c r="G7" s="452" t="s">
        <v>544</v>
      </c>
    </row>
    <row r="8" spans="1:7" s="1" customFormat="1" ht="15.75" thickBot="1">
      <c r="A8" s="40" t="s">
        <v>525</v>
      </c>
      <c r="B8" s="360">
        <v>86</v>
      </c>
      <c r="C8" s="360">
        <v>0</v>
      </c>
      <c r="D8" s="360">
        <v>29748</v>
      </c>
      <c r="E8" s="360">
        <v>0</v>
      </c>
      <c r="F8" s="253">
        <f t="shared" si="0"/>
        <v>29834</v>
      </c>
      <c r="G8" s="393" t="s">
        <v>545</v>
      </c>
    </row>
    <row r="9" spans="1:7" s="1" customFormat="1" ht="15.75" thickBot="1">
      <c r="A9" s="45" t="s">
        <v>526</v>
      </c>
      <c r="B9" s="361">
        <v>434</v>
      </c>
      <c r="C9" s="361">
        <v>177</v>
      </c>
      <c r="D9" s="361">
        <v>104160</v>
      </c>
      <c r="E9" s="361">
        <v>0</v>
      </c>
      <c r="F9" s="254">
        <f t="shared" si="0"/>
        <v>104771</v>
      </c>
      <c r="G9" s="392" t="s">
        <v>428</v>
      </c>
    </row>
    <row r="10" spans="1:7" s="1" customFormat="1" ht="15.75" thickBot="1">
      <c r="A10" s="40" t="s">
        <v>527</v>
      </c>
      <c r="B10" s="360">
        <v>0</v>
      </c>
      <c r="C10" s="360">
        <v>0</v>
      </c>
      <c r="D10" s="360">
        <v>11213</v>
      </c>
      <c r="E10" s="360">
        <v>0</v>
      </c>
      <c r="F10" s="253">
        <f t="shared" si="0"/>
        <v>11213</v>
      </c>
      <c r="G10" s="393" t="s">
        <v>546</v>
      </c>
    </row>
    <row r="11" spans="1:7" s="1" customFormat="1" ht="26.25" thickBot="1">
      <c r="A11" s="45" t="s">
        <v>528</v>
      </c>
      <c r="B11" s="361">
        <v>0</v>
      </c>
      <c r="C11" s="361">
        <v>0</v>
      </c>
      <c r="D11" s="361">
        <v>1320</v>
      </c>
      <c r="E11" s="361">
        <v>0</v>
      </c>
      <c r="F11" s="254">
        <f t="shared" si="0"/>
        <v>1320</v>
      </c>
      <c r="G11" s="392" t="s">
        <v>547</v>
      </c>
    </row>
    <row r="12" spans="1:7" s="1" customFormat="1" ht="15.75" thickBot="1">
      <c r="A12" s="40" t="s">
        <v>529</v>
      </c>
      <c r="B12" s="360">
        <v>1648</v>
      </c>
      <c r="C12" s="360">
        <v>285</v>
      </c>
      <c r="D12" s="360">
        <v>662357</v>
      </c>
      <c r="E12" s="360">
        <v>0</v>
      </c>
      <c r="F12" s="253">
        <f t="shared" si="0"/>
        <v>664290</v>
      </c>
      <c r="G12" s="393" t="s">
        <v>429</v>
      </c>
    </row>
    <row r="13" spans="1:7" s="1" customFormat="1" ht="30.75" thickBot="1">
      <c r="A13" s="45" t="s">
        <v>530</v>
      </c>
      <c r="B13" s="361">
        <v>2071</v>
      </c>
      <c r="C13" s="361">
        <v>282</v>
      </c>
      <c r="D13" s="361">
        <v>215414</v>
      </c>
      <c r="E13" s="361">
        <v>0</v>
      </c>
      <c r="F13" s="254">
        <f t="shared" si="0"/>
        <v>217767</v>
      </c>
      <c r="G13" s="392" t="s">
        <v>548</v>
      </c>
    </row>
    <row r="14" spans="1:7" s="1" customFormat="1" ht="15.75" thickBot="1">
      <c r="A14" s="40" t="s">
        <v>531</v>
      </c>
      <c r="B14" s="360">
        <v>112</v>
      </c>
      <c r="C14" s="360">
        <v>0</v>
      </c>
      <c r="D14" s="360">
        <v>125978</v>
      </c>
      <c r="E14" s="360">
        <v>0</v>
      </c>
      <c r="F14" s="253">
        <f t="shared" si="0"/>
        <v>126090</v>
      </c>
      <c r="G14" s="393" t="s">
        <v>549</v>
      </c>
    </row>
    <row r="15" spans="1:7" s="1" customFormat="1" ht="15.75" thickBot="1">
      <c r="A15" s="45" t="s">
        <v>532</v>
      </c>
      <c r="B15" s="361">
        <v>84</v>
      </c>
      <c r="C15" s="361">
        <v>0</v>
      </c>
      <c r="D15" s="361">
        <v>53031</v>
      </c>
      <c r="E15" s="361">
        <v>0</v>
      </c>
      <c r="F15" s="254">
        <f t="shared" si="0"/>
        <v>53115</v>
      </c>
      <c r="G15" s="392" t="s">
        <v>550</v>
      </c>
    </row>
    <row r="16" spans="1:7" s="1" customFormat="1" ht="15.75" thickBot="1">
      <c r="A16" s="40" t="s">
        <v>533</v>
      </c>
      <c r="B16" s="360">
        <v>100</v>
      </c>
      <c r="C16" s="360">
        <v>0</v>
      </c>
      <c r="D16" s="360">
        <v>16939</v>
      </c>
      <c r="E16" s="360">
        <v>0</v>
      </c>
      <c r="F16" s="253">
        <f t="shared" si="0"/>
        <v>17039</v>
      </c>
      <c r="G16" s="393" t="s">
        <v>551</v>
      </c>
    </row>
    <row r="17" spans="1:7" s="1" customFormat="1" ht="15.75" thickBot="1">
      <c r="A17" s="45" t="s">
        <v>534</v>
      </c>
      <c r="B17" s="361">
        <v>73</v>
      </c>
      <c r="C17" s="361">
        <v>0</v>
      </c>
      <c r="D17" s="361">
        <v>15825</v>
      </c>
      <c r="E17" s="361">
        <v>0</v>
      </c>
      <c r="F17" s="254">
        <f t="shared" si="0"/>
        <v>15898</v>
      </c>
      <c r="G17" s="392" t="s">
        <v>552</v>
      </c>
    </row>
    <row r="18" spans="1:7" s="1" customFormat="1" ht="15.75" thickBot="1">
      <c r="A18" s="40" t="s">
        <v>535</v>
      </c>
      <c r="B18" s="360">
        <v>306</v>
      </c>
      <c r="C18" s="360">
        <v>223</v>
      </c>
      <c r="D18" s="360">
        <v>14249</v>
      </c>
      <c r="E18" s="360">
        <v>0</v>
      </c>
      <c r="F18" s="253">
        <f t="shared" si="0"/>
        <v>14778</v>
      </c>
      <c r="G18" s="393" t="s">
        <v>553</v>
      </c>
    </row>
    <row r="19" spans="1:7" s="1" customFormat="1" ht="15.75" thickBot="1">
      <c r="A19" s="45" t="s">
        <v>536</v>
      </c>
      <c r="B19" s="361">
        <v>337</v>
      </c>
      <c r="C19" s="361">
        <v>0</v>
      </c>
      <c r="D19" s="361">
        <v>45265</v>
      </c>
      <c r="E19" s="361">
        <v>0</v>
      </c>
      <c r="F19" s="254">
        <f t="shared" si="0"/>
        <v>45602</v>
      </c>
      <c r="G19" s="392" t="s">
        <v>554</v>
      </c>
    </row>
    <row r="20" spans="1:7" s="1" customFormat="1" ht="15.75" thickBot="1">
      <c r="A20" s="40" t="s">
        <v>537</v>
      </c>
      <c r="B20" s="360">
        <v>136</v>
      </c>
      <c r="C20" s="360">
        <v>13</v>
      </c>
      <c r="D20" s="360">
        <v>144699</v>
      </c>
      <c r="E20" s="360">
        <v>0</v>
      </c>
      <c r="F20" s="253">
        <f t="shared" si="0"/>
        <v>144848</v>
      </c>
      <c r="G20" s="393" t="s">
        <v>555</v>
      </c>
    </row>
    <row r="21" spans="1:7" s="1" customFormat="1" ht="26.25" thickBot="1">
      <c r="A21" s="45" t="s">
        <v>538</v>
      </c>
      <c r="B21" s="361">
        <v>0</v>
      </c>
      <c r="C21" s="361">
        <v>0</v>
      </c>
      <c r="D21" s="361">
        <v>88245</v>
      </c>
      <c r="E21" s="361">
        <v>0</v>
      </c>
      <c r="F21" s="254">
        <f t="shared" si="0"/>
        <v>88245</v>
      </c>
      <c r="G21" s="392" t="s">
        <v>556</v>
      </c>
    </row>
    <row r="22" spans="1:7" s="1" customFormat="1" ht="15.75" thickBot="1">
      <c r="A22" s="40" t="s">
        <v>47</v>
      </c>
      <c r="B22" s="360">
        <v>256</v>
      </c>
      <c r="C22" s="360">
        <v>0</v>
      </c>
      <c r="D22" s="360">
        <v>26178</v>
      </c>
      <c r="E22" s="360">
        <v>0</v>
      </c>
      <c r="F22" s="253">
        <f t="shared" si="0"/>
        <v>26434</v>
      </c>
      <c r="G22" s="393" t="s">
        <v>430</v>
      </c>
    </row>
    <row r="23" spans="1:7" s="1" customFormat="1" ht="15.75" thickBot="1">
      <c r="A23" s="45" t="s">
        <v>539</v>
      </c>
      <c r="B23" s="361">
        <v>259</v>
      </c>
      <c r="C23" s="361">
        <v>0</v>
      </c>
      <c r="D23" s="361">
        <v>47178</v>
      </c>
      <c r="E23" s="361">
        <v>0</v>
      </c>
      <c r="F23" s="254">
        <f t="shared" si="0"/>
        <v>47437</v>
      </c>
      <c r="G23" s="392" t="s">
        <v>557</v>
      </c>
    </row>
    <row r="24" spans="1:7" s="1" customFormat="1" ht="15.75" thickBot="1">
      <c r="A24" s="40" t="s">
        <v>540</v>
      </c>
      <c r="B24" s="360">
        <v>58</v>
      </c>
      <c r="C24" s="360">
        <v>0</v>
      </c>
      <c r="D24" s="360">
        <v>3656</v>
      </c>
      <c r="E24" s="360">
        <v>0</v>
      </c>
      <c r="F24" s="253">
        <f t="shared" si="0"/>
        <v>3714</v>
      </c>
      <c r="G24" s="393" t="s">
        <v>558</v>
      </c>
    </row>
    <row r="25" spans="1:7" s="1" customFormat="1" ht="15.75" thickBot="1">
      <c r="A25" s="45" t="s">
        <v>541</v>
      </c>
      <c r="B25" s="361">
        <v>13</v>
      </c>
      <c r="C25" s="361">
        <v>0</v>
      </c>
      <c r="D25" s="361">
        <v>4945</v>
      </c>
      <c r="E25" s="361">
        <v>0</v>
      </c>
      <c r="F25" s="254">
        <f t="shared" si="0"/>
        <v>4958</v>
      </c>
      <c r="G25" s="392" t="s">
        <v>559</v>
      </c>
    </row>
    <row r="26" spans="1:7" s="1" customFormat="1" ht="45.75" thickBot="1">
      <c r="A26" s="40" t="s">
        <v>542</v>
      </c>
      <c r="B26" s="360">
        <v>0</v>
      </c>
      <c r="C26" s="360">
        <v>0</v>
      </c>
      <c r="D26" s="360">
        <v>64413</v>
      </c>
      <c r="E26" s="360">
        <v>0</v>
      </c>
      <c r="F26" s="253">
        <f t="shared" si="0"/>
        <v>64413</v>
      </c>
      <c r="G26" s="393" t="s">
        <v>560</v>
      </c>
    </row>
    <row r="27" spans="1:7" s="1" customFormat="1" ht="30">
      <c r="A27" s="85" t="s">
        <v>543</v>
      </c>
      <c r="B27" s="364">
        <v>0</v>
      </c>
      <c r="C27" s="364">
        <v>0</v>
      </c>
      <c r="D27" s="364">
        <v>5112</v>
      </c>
      <c r="E27" s="364">
        <v>0</v>
      </c>
      <c r="F27" s="395">
        <f t="shared" si="0"/>
        <v>5112</v>
      </c>
      <c r="G27" s="396" t="s">
        <v>561</v>
      </c>
    </row>
    <row r="28" spans="1:7" s="6" customFormat="1" ht="25.5" customHeight="1">
      <c r="A28" s="112" t="s">
        <v>474</v>
      </c>
      <c r="B28" s="232">
        <f>SUM(B7:B27)</f>
        <v>6035</v>
      </c>
      <c r="C28" s="232">
        <f>SUM(C7:C27)</f>
        <v>980</v>
      </c>
      <c r="D28" s="232">
        <f>SUM(D7:D27)</f>
        <v>1706582</v>
      </c>
      <c r="E28" s="232">
        <f>SUM(E7:E27)</f>
        <v>0</v>
      </c>
      <c r="F28" s="259">
        <f>SUM(F7:F27)</f>
        <v>1713597</v>
      </c>
      <c r="G28" s="397" t="s">
        <v>475</v>
      </c>
    </row>
    <row r="29" spans="1:7" ht="12.75">
      <c r="A29" s="31" t="s">
        <v>71</v>
      </c>
      <c r="G29" s="25" t="s">
        <v>331</v>
      </c>
    </row>
    <row r="35" spans="2:6" ht="24.95" customHeight="1">
      <c r="B35" s="12"/>
      <c r="C35" s="12"/>
      <c r="D35" s="12"/>
      <c r="E35" s="12"/>
      <c r="F35" s="12"/>
    </row>
    <row r="36" spans="2:6" ht="24.95" customHeight="1">
      <c r="B36" s="12"/>
      <c r="C36" s="12"/>
      <c r="D36" s="12"/>
      <c r="E36" s="12"/>
      <c r="F36" s="12"/>
    </row>
    <row r="37" spans="2:6" ht="24.95" customHeight="1">
      <c r="B37" s="12"/>
      <c r="C37" s="12"/>
      <c r="D37" s="12"/>
      <c r="E37" s="12"/>
      <c r="F37" s="12"/>
    </row>
    <row r="38" spans="2:6" ht="24.95" customHeight="1">
      <c r="B38" s="12"/>
      <c r="C38" s="12"/>
      <c r="D38" s="12"/>
      <c r="E38" s="12"/>
      <c r="F38"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topLeftCell="A13" zoomScaleNormal="100" zoomScaleSheetLayoutView="100" workbookViewId="0">
      <selection activeCell="E7" sqref="E7:E26"/>
    </sheetView>
  </sheetViews>
  <sheetFormatPr defaultColWidth="11.42578125" defaultRowHeight="24.95" customHeight="1"/>
  <cols>
    <col min="1" max="1" width="45.7109375" style="11" customWidth="1"/>
    <col min="2" max="2" width="15" style="11" customWidth="1"/>
    <col min="3" max="5" width="14.42578125" style="11" customWidth="1"/>
    <col min="6" max="6" width="11.7109375" style="11" customWidth="1"/>
    <col min="7" max="7" width="45.7109375" style="11" customWidth="1"/>
    <col min="8" max="16384" width="11.42578125" style="11"/>
  </cols>
  <sheetData>
    <row r="1" spans="1:7" s="7" customFormat="1" ht="23.25">
      <c r="A1" s="1033" t="s">
        <v>992</v>
      </c>
      <c r="B1" s="1033"/>
      <c r="C1" s="1033"/>
      <c r="D1" s="1033"/>
      <c r="E1" s="1033"/>
      <c r="F1" s="1033"/>
      <c r="G1" s="1033"/>
    </row>
    <row r="2" spans="1:7" s="7" customFormat="1" ht="20.25">
      <c r="A2" s="1034" t="s">
        <v>1111</v>
      </c>
      <c r="B2" s="1034"/>
      <c r="C2" s="1034"/>
      <c r="D2" s="1034"/>
      <c r="E2" s="1034"/>
      <c r="F2" s="1034"/>
      <c r="G2" s="1034"/>
    </row>
    <row r="3" spans="1:7" s="7" customFormat="1" ht="20.25">
      <c r="A3" s="1034">
        <v>2021</v>
      </c>
      <c r="B3" s="1034"/>
      <c r="C3" s="1034"/>
      <c r="D3" s="1034"/>
      <c r="E3" s="1034"/>
      <c r="F3" s="1034"/>
      <c r="G3" s="1034"/>
    </row>
    <row r="4" spans="1:7" s="612" customFormat="1" ht="21" customHeight="1">
      <c r="A4" s="610" t="s">
        <v>194</v>
      </c>
      <c r="B4" s="611"/>
      <c r="C4" s="611"/>
      <c r="D4" s="611"/>
      <c r="E4" s="611"/>
      <c r="F4" s="611"/>
      <c r="G4" s="613" t="s">
        <v>195</v>
      </c>
    </row>
    <row r="5" spans="1:7" s="9" customFormat="1" ht="36.75" customHeight="1">
      <c r="A5" s="1094" t="s">
        <v>617</v>
      </c>
      <c r="B5" s="447" t="s">
        <v>18</v>
      </c>
      <c r="C5" s="447" t="s">
        <v>20</v>
      </c>
      <c r="D5" s="447" t="s">
        <v>22</v>
      </c>
      <c r="E5" s="447" t="s">
        <v>202</v>
      </c>
      <c r="F5" s="457" t="s">
        <v>474</v>
      </c>
      <c r="G5" s="1098" t="s">
        <v>616</v>
      </c>
    </row>
    <row r="6" spans="1:7" s="10" customFormat="1" ht="40.5" customHeight="1">
      <c r="A6" s="1095"/>
      <c r="B6" s="448" t="s">
        <v>17</v>
      </c>
      <c r="C6" s="448" t="s">
        <v>19</v>
      </c>
      <c r="D6" s="448" t="s">
        <v>21</v>
      </c>
      <c r="E6" s="448" t="s">
        <v>181</v>
      </c>
      <c r="F6" s="451" t="s">
        <v>475</v>
      </c>
      <c r="G6" s="1099"/>
    </row>
    <row r="7" spans="1:7" s="1" customFormat="1" ht="15.75" thickBot="1">
      <c r="A7" s="766" t="s">
        <v>525</v>
      </c>
      <c r="B7" s="767">
        <v>0</v>
      </c>
      <c r="C7" s="767">
        <v>0</v>
      </c>
      <c r="D7" s="767">
        <v>3850</v>
      </c>
      <c r="E7" s="767">
        <v>0</v>
      </c>
      <c r="F7" s="768">
        <f t="shared" ref="F7:F26" si="0">SUM(B7:E7)</f>
        <v>3850</v>
      </c>
      <c r="G7" s="769" t="s">
        <v>545</v>
      </c>
    </row>
    <row r="8" spans="1:7" s="1" customFormat="1" ht="15.75" thickBot="1">
      <c r="A8" s="674" t="s">
        <v>526</v>
      </c>
      <c r="B8" s="758">
        <v>41</v>
      </c>
      <c r="C8" s="758">
        <v>0</v>
      </c>
      <c r="D8" s="758">
        <v>1452</v>
      </c>
      <c r="E8" s="758">
        <v>0</v>
      </c>
      <c r="F8" s="715">
        <f t="shared" si="0"/>
        <v>1493</v>
      </c>
      <c r="G8" s="771" t="s">
        <v>428</v>
      </c>
    </row>
    <row r="9" spans="1:7" s="1" customFormat="1" ht="29.25" thickBot="1">
      <c r="A9" s="103" t="s">
        <v>527</v>
      </c>
      <c r="B9" s="686">
        <v>0</v>
      </c>
      <c r="C9" s="686">
        <v>0</v>
      </c>
      <c r="D9" s="686">
        <v>2171</v>
      </c>
      <c r="E9" s="686">
        <v>0</v>
      </c>
      <c r="F9" s="475">
        <f t="shared" si="0"/>
        <v>2171</v>
      </c>
      <c r="G9" s="765" t="s">
        <v>546</v>
      </c>
    </row>
    <row r="10" spans="1:7" s="1" customFormat="1" ht="29.25" thickBot="1">
      <c r="A10" s="674" t="s">
        <v>528</v>
      </c>
      <c r="B10" s="758">
        <v>0</v>
      </c>
      <c r="C10" s="758">
        <v>0</v>
      </c>
      <c r="D10" s="758">
        <v>247</v>
      </c>
      <c r="E10" s="758">
        <v>0</v>
      </c>
      <c r="F10" s="715">
        <f t="shared" si="0"/>
        <v>247</v>
      </c>
      <c r="G10" s="771" t="s">
        <v>547</v>
      </c>
    </row>
    <row r="11" spans="1:7" s="1" customFormat="1" ht="15.75" thickBot="1">
      <c r="A11" s="103" t="s">
        <v>529</v>
      </c>
      <c r="B11" s="686">
        <v>0</v>
      </c>
      <c r="C11" s="686">
        <v>0</v>
      </c>
      <c r="D11" s="686">
        <v>3751</v>
      </c>
      <c r="E11" s="686">
        <v>0</v>
      </c>
      <c r="F11" s="475">
        <f t="shared" si="0"/>
        <v>3751</v>
      </c>
      <c r="G11" s="765" t="s">
        <v>429</v>
      </c>
    </row>
    <row r="12" spans="1:7" s="1" customFormat="1" ht="30.75" thickBot="1">
      <c r="A12" s="674" t="s">
        <v>530</v>
      </c>
      <c r="B12" s="758">
        <v>223</v>
      </c>
      <c r="C12" s="758">
        <v>0</v>
      </c>
      <c r="D12" s="758">
        <v>27663</v>
      </c>
      <c r="E12" s="758">
        <v>0</v>
      </c>
      <c r="F12" s="715">
        <f t="shared" si="0"/>
        <v>27886</v>
      </c>
      <c r="G12" s="771" t="s">
        <v>548</v>
      </c>
    </row>
    <row r="13" spans="1:7" s="1" customFormat="1" ht="15.75" thickBot="1">
      <c r="A13" s="103" t="s">
        <v>531</v>
      </c>
      <c r="B13" s="686">
        <v>0</v>
      </c>
      <c r="C13" s="686">
        <v>0</v>
      </c>
      <c r="D13" s="686">
        <v>9827</v>
      </c>
      <c r="E13" s="686">
        <v>0</v>
      </c>
      <c r="F13" s="475">
        <f t="shared" si="0"/>
        <v>9827</v>
      </c>
      <c r="G13" s="765" t="s">
        <v>549</v>
      </c>
    </row>
    <row r="14" spans="1:7" s="1" customFormat="1" ht="15.75" thickBot="1">
      <c r="A14" s="674" t="s">
        <v>532</v>
      </c>
      <c r="B14" s="758">
        <v>32</v>
      </c>
      <c r="C14" s="758">
        <v>0</v>
      </c>
      <c r="D14" s="758">
        <v>22004</v>
      </c>
      <c r="E14" s="758">
        <v>0</v>
      </c>
      <c r="F14" s="715">
        <f t="shared" si="0"/>
        <v>22036</v>
      </c>
      <c r="G14" s="771" t="s">
        <v>550</v>
      </c>
    </row>
    <row r="15" spans="1:7" s="1" customFormat="1" ht="15.75" thickBot="1">
      <c r="A15" s="103" t="s">
        <v>533</v>
      </c>
      <c r="B15" s="686">
        <v>0</v>
      </c>
      <c r="C15" s="686">
        <v>0</v>
      </c>
      <c r="D15" s="686">
        <v>3851</v>
      </c>
      <c r="E15" s="686">
        <v>0</v>
      </c>
      <c r="F15" s="475">
        <f t="shared" si="0"/>
        <v>3851</v>
      </c>
      <c r="G15" s="765" t="s">
        <v>551</v>
      </c>
    </row>
    <row r="16" spans="1:7" s="1" customFormat="1" ht="15.75" thickBot="1">
      <c r="A16" s="674" t="s">
        <v>534</v>
      </c>
      <c r="B16" s="758">
        <v>0</v>
      </c>
      <c r="C16" s="758">
        <v>0</v>
      </c>
      <c r="D16" s="758">
        <v>5777</v>
      </c>
      <c r="E16" s="758">
        <v>0</v>
      </c>
      <c r="F16" s="715">
        <f t="shared" si="0"/>
        <v>5777</v>
      </c>
      <c r="G16" s="771" t="s">
        <v>552</v>
      </c>
    </row>
    <row r="17" spans="1:7" s="1" customFormat="1" ht="15.75" thickBot="1">
      <c r="A17" s="103" t="s">
        <v>535</v>
      </c>
      <c r="B17" s="686">
        <v>41</v>
      </c>
      <c r="C17" s="686">
        <v>0</v>
      </c>
      <c r="D17" s="686">
        <v>1293</v>
      </c>
      <c r="E17" s="686">
        <v>0</v>
      </c>
      <c r="F17" s="475">
        <f t="shared" si="0"/>
        <v>1334</v>
      </c>
      <c r="G17" s="765" t="s">
        <v>553</v>
      </c>
    </row>
    <row r="18" spans="1:7" s="1" customFormat="1" ht="29.25" thickBot="1">
      <c r="A18" s="674" t="s">
        <v>536</v>
      </c>
      <c r="B18" s="758">
        <v>48</v>
      </c>
      <c r="C18" s="758">
        <v>0</v>
      </c>
      <c r="D18" s="758">
        <v>3354</v>
      </c>
      <c r="E18" s="758">
        <v>0</v>
      </c>
      <c r="F18" s="715">
        <f t="shared" si="0"/>
        <v>3402</v>
      </c>
      <c r="G18" s="771" t="s">
        <v>554</v>
      </c>
    </row>
    <row r="19" spans="1:7" s="1" customFormat="1" ht="15.75" thickBot="1">
      <c r="A19" s="103" t="s">
        <v>537</v>
      </c>
      <c r="B19" s="686">
        <v>18</v>
      </c>
      <c r="C19" s="686">
        <v>0</v>
      </c>
      <c r="D19" s="686">
        <v>34167</v>
      </c>
      <c r="E19" s="686">
        <v>0</v>
      </c>
      <c r="F19" s="475">
        <f t="shared" si="0"/>
        <v>34185</v>
      </c>
      <c r="G19" s="765" t="s">
        <v>555</v>
      </c>
    </row>
    <row r="20" spans="1:7" s="1" customFormat="1" ht="29.25" thickBot="1">
      <c r="A20" s="674" t="s">
        <v>538</v>
      </c>
      <c r="B20" s="758">
        <v>0</v>
      </c>
      <c r="C20" s="758">
        <v>0</v>
      </c>
      <c r="D20" s="758">
        <v>22953</v>
      </c>
      <c r="E20" s="758">
        <v>0</v>
      </c>
      <c r="F20" s="715">
        <f t="shared" si="0"/>
        <v>22953</v>
      </c>
      <c r="G20" s="771" t="s">
        <v>556</v>
      </c>
    </row>
    <row r="21" spans="1:7" s="1" customFormat="1" ht="15.75" thickBot="1">
      <c r="A21" s="103" t="s">
        <v>47</v>
      </c>
      <c r="B21" s="686">
        <v>0</v>
      </c>
      <c r="C21" s="686">
        <v>0</v>
      </c>
      <c r="D21" s="686">
        <v>30974</v>
      </c>
      <c r="E21" s="686">
        <v>0</v>
      </c>
      <c r="F21" s="475">
        <f t="shared" si="0"/>
        <v>30974</v>
      </c>
      <c r="G21" s="765" t="s">
        <v>430</v>
      </c>
    </row>
    <row r="22" spans="1:7" s="1" customFormat="1" ht="15.75" thickBot="1">
      <c r="A22" s="674" t="s">
        <v>539</v>
      </c>
      <c r="B22" s="758">
        <v>33</v>
      </c>
      <c r="C22" s="758">
        <v>0</v>
      </c>
      <c r="D22" s="758">
        <v>28315</v>
      </c>
      <c r="E22" s="758">
        <v>0</v>
      </c>
      <c r="F22" s="715">
        <f t="shared" si="0"/>
        <v>28348</v>
      </c>
      <c r="G22" s="771" t="s">
        <v>557</v>
      </c>
    </row>
    <row r="23" spans="1:7" s="1" customFormat="1" ht="15.75" thickBot="1">
      <c r="A23" s="103" t="s">
        <v>540</v>
      </c>
      <c r="B23" s="686">
        <v>0</v>
      </c>
      <c r="C23" s="686">
        <v>0</v>
      </c>
      <c r="D23" s="686">
        <v>1787</v>
      </c>
      <c r="E23" s="686">
        <v>0</v>
      </c>
      <c r="F23" s="475">
        <f t="shared" si="0"/>
        <v>1787</v>
      </c>
      <c r="G23" s="765" t="s">
        <v>558</v>
      </c>
    </row>
    <row r="24" spans="1:7" s="1" customFormat="1" ht="15.75" thickBot="1">
      <c r="A24" s="674" t="s">
        <v>541</v>
      </c>
      <c r="B24" s="758">
        <v>16</v>
      </c>
      <c r="C24" s="758">
        <v>0</v>
      </c>
      <c r="D24" s="758">
        <v>5741</v>
      </c>
      <c r="E24" s="758">
        <v>0</v>
      </c>
      <c r="F24" s="715">
        <f t="shared" si="0"/>
        <v>5757</v>
      </c>
      <c r="G24" s="771" t="s">
        <v>559</v>
      </c>
    </row>
    <row r="25" spans="1:7" s="1" customFormat="1" ht="49.5" customHeight="1" thickBot="1">
      <c r="A25" s="103" t="s">
        <v>542</v>
      </c>
      <c r="B25" s="686">
        <v>0</v>
      </c>
      <c r="C25" s="686">
        <v>0</v>
      </c>
      <c r="D25" s="686">
        <v>96373</v>
      </c>
      <c r="E25" s="686">
        <v>0</v>
      </c>
      <c r="F25" s="475">
        <f t="shared" si="0"/>
        <v>96373</v>
      </c>
      <c r="G25" s="765" t="s">
        <v>560</v>
      </c>
    </row>
    <row r="26" spans="1:7" s="1" customFormat="1" ht="31.5" customHeight="1">
      <c r="A26" s="772" t="s">
        <v>543</v>
      </c>
      <c r="B26" s="761">
        <v>0</v>
      </c>
      <c r="C26" s="761">
        <v>0</v>
      </c>
      <c r="D26" s="761">
        <v>1985</v>
      </c>
      <c r="E26" s="761">
        <v>0</v>
      </c>
      <c r="F26" s="773">
        <f t="shared" si="0"/>
        <v>1985</v>
      </c>
      <c r="G26" s="774" t="s">
        <v>561</v>
      </c>
    </row>
    <row r="27" spans="1:7" s="1" customFormat="1" ht="21.75" customHeight="1">
      <c r="A27" s="101" t="s">
        <v>474</v>
      </c>
      <c r="B27" s="262">
        <f>SUM(B7:B26)</f>
        <v>452</v>
      </c>
      <c r="C27" s="262">
        <f>SUM(C7:C26)</f>
        <v>0</v>
      </c>
      <c r="D27" s="262">
        <f>SUM(D7:D26)</f>
        <v>307535</v>
      </c>
      <c r="E27" s="262">
        <f>SUM(E7:E26)</f>
        <v>0</v>
      </c>
      <c r="F27" s="453">
        <f>SUM(F7:F26)</f>
        <v>307987</v>
      </c>
      <c r="G27" s="770" t="s">
        <v>475</v>
      </c>
    </row>
    <row r="28" spans="1:7" ht="17.25" customHeight="1">
      <c r="A28" s="31" t="s">
        <v>454</v>
      </c>
      <c r="G28" s="25" t="s">
        <v>331</v>
      </c>
    </row>
    <row r="34" spans="2:6" ht="24.95" customHeight="1">
      <c r="B34" s="12"/>
      <c r="C34" s="12"/>
      <c r="D34" s="12"/>
      <c r="E34" s="12"/>
      <c r="F34" s="12"/>
    </row>
    <row r="35" spans="2:6" ht="24.95" customHeight="1">
      <c r="B35" s="12"/>
      <c r="C35" s="12"/>
      <c r="D35" s="12"/>
      <c r="E35" s="12"/>
      <c r="F35" s="12"/>
    </row>
    <row r="36" spans="2:6" ht="24.95" customHeight="1">
      <c r="B36" s="12"/>
      <c r="C36" s="12"/>
      <c r="D36" s="12"/>
      <c r="E36" s="12"/>
      <c r="F36" s="12"/>
    </row>
    <row r="37" spans="2:6" ht="24.95" customHeight="1">
      <c r="B37" s="12"/>
      <c r="C37" s="12"/>
      <c r="D37" s="12"/>
      <c r="E37" s="12"/>
      <c r="F37" s="12"/>
    </row>
  </sheetData>
  <mergeCells count="5">
    <mergeCell ref="A1:G1"/>
    <mergeCell ref="A3:G3"/>
    <mergeCell ref="A5:A6"/>
    <mergeCell ref="G5:G6"/>
    <mergeCell ref="A2:G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rightToLeft="1" view="pageBreakPreview" zoomScale="80" zoomScaleNormal="100" zoomScaleSheetLayoutView="80" workbookViewId="0">
      <selection activeCell="N21" sqref="N21"/>
    </sheetView>
  </sheetViews>
  <sheetFormatPr defaultColWidth="11.42578125" defaultRowHeight="24.95" customHeight="1"/>
  <cols>
    <col min="1" max="1" width="35.7109375" style="11" customWidth="1"/>
    <col min="2" max="2" width="10.7109375" style="11" customWidth="1"/>
    <col min="3" max="3" width="11.28515625" style="11" customWidth="1"/>
    <col min="4" max="4" width="11.85546875" style="11" customWidth="1"/>
    <col min="5" max="5" width="10.28515625" style="11" customWidth="1"/>
    <col min="6" max="6" width="12.140625" style="11" customWidth="1"/>
    <col min="7" max="9" width="10.7109375" style="11" customWidth="1"/>
    <col min="10" max="10" width="11.140625" style="11" customWidth="1"/>
    <col min="11" max="11" width="11.42578125" style="11" bestFit="1" customWidth="1"/>
    <col min="12" max="12" width="35.7109375" style="11" customWidth="1"/>
    <col min="13" max="16384" width="11.42578125" style="11"/>
  </cols>
  <sheetData>
    <row r="1" spans="1:12" s="7" customFormat="1" ht="20.25" customHeight="1">
      <c r="A1" s="1033" t="s">
        <v>993</v>
      </c>
      <c r="B1" s="1033"/>
      <c r="C1" s="1033"/>
      <c r="D1" s="1033"/>
      <c r="E1" s="1033"/>
      <c r="F1" s="1033"/>
      <c r="G1" s="1033"/>
      <c r="H1" s="1033"/>
      <c r="I1" s="1033"/>
      <c r="J1" s="1033"/>
      <c r="K1" s="1033"/>
      <c r="L1" s="1033"/>
    </row>
    <row r="2" spans="1:12" s="7" customFormat="1" ht="20.25" customHeight="1">
      <c r="A2" s="1034" t="s">
        <v>1112</v>
      </c>
      <c r="B2" s="1034"/>
      <c r="C2" s="1034"/>
      <c r="D2" s="1034"/>
      <c r="E2" s="1034"/>
      <c r="F2" s="1034"/>
      <c r="G2" s="1034"/>
      <c r="H2" s="1034"/>
      <c r="I2" s="1034"/>
      <c r="J2" s="1034"/>
      <c r="K2" s="1034"/>
      <c r="L2" s="1034"/>
    </row>
    <row r="3" spans="1:12" s="7" customFormat="1" ht="20.25">
      <c r="A3" s="1034">
        <v>2021</v>
      </c>
      <c r="B3" s="1034"/>
      <c r="C3" s="1034"/>
      <c r="D3" s="1034"/>
      <c r="E3" s="1034"/>
      <c r="F3" s="1034"/>
      <c r="G3" s="1034"/>
      <c r="H3" s="1034"/>
      <c r="I3" s="1034"/>
      <c r="J3" s="1034"/>
      <c r="K3" s="1034"/>
      <c r="L3" s="1034"/>
    </row>
    <row r="4" spans="1:12" s="612" customFormat="1" ht="21" customHeight="1">
      <c r="A4" s="610" t="s">
        <v>196</v>
      </c>
      <c r="B4" s="611"/>
      <c r="C4" s="611"/>
      <c r="D4" s="611"/>
      <c r="E4" s="611"/>
      <c r="F4" s="611"/>
      <c r="G4" s="611"/>
      <c r="H4" s="611"/>
      <c r="I4" s="611"/>
      <c r="J4" s="611"/>
      <c r="K4" s="611"/>
      <c r="L4" s="613" t="s">
        <v>197</v>
      </c>
    </row>
    <row r="5" spans="1:12" s="9" customFormat="1" ht="56.25" customHeight="1">
      <c r="A5" s="1094" t="s">
        <v>512</v>
      </c>
      <c r="B5" s="454" t="s">
        <v>1154</v>
      </c>
      <c r="C5" s="454" t="s">
        <v>28</v>
      </c>
      <c r="D5" s="454" t="s">
        <v>30</v>
      </c>
      <c r="E5" s="454" t="s">
        <v>32</v>
      </c>
      <c r="F5" s="454" t="s">
        <v>34</v>
      </c>
      <c r="G5" s="454" t="s">
        <v>1155</v>
      </c>
      <c r="H5" s="454" t="s">
        <v>1157</v>
      </c>
      <c r="I5" s="454" t="s">
        <v>1156</v>
      </c>
      <c r="J5" s="454" t="s">
        <v>39</v>
      </c>
      <c r="K5" s="454" t="s">
        <v>474</v>
      </c>
      <c r="L5" s="1098" t="s">
        <v>467</v>
      </c>
    </row>
    <row r="6" spans="1:12" s="10" customFormat="1" ht="60.75" customHeight="1">
      <c r="A6" s="1095"/>
      <c r="B6" s="458" t="s">
        <v>23</v>
      </c>
      <c r="C6" s="458" t="s">
        <v>27</v>
      </c>
      <c r="D6" s="458" t="s">
        <v>29</v>
      </c>
      <c r="E6" s="458" t="s">
        <v>31</v>
      </c>
      <c r="F6" s="458" t="s">
        <v>33</v>
      </c>
      <c r="G6" s="458" t="s">
        <v>35</v>
      </c>
      <c r="H6" s="458" t="s">
        <v>36</v>
      </c>
      <c r="I6" s="458" t="s">
        <v>37</v>
      </c>
      <c r="J6" s="458" t="s">
        <v>38</v>
      </c>
      <c r="K6" s="456" t="s">
        <v>475</v>
      </c>
      <c r="L6" s="1099"/>
    </row>
    <row r="7" spans="1:12" s="1" customFormat="1" ht="15.75" thickBot="1">
      <c r="A7" s="45" t="s">
        <v>524</v>
      </c>
      <c r="B7" s="294">
        <v>425</v>
      </c>
      <c r="C7" s="294">
        <v>418</v>
      </c>
      <c r="D7" s="294">
        <v>126</v>
      </c>
      <c r="E7" s="294">
        <v>831</v>
      </c>
      <c r="F7" s="294">
        <v>671</v>
      </c>
      <c r="G7" s="294">
        <v>21638</v>
      </c>
      <c r="H7" s="294">
        <v>712</v>
      </c>
      <c r="I7" s="294">
        <v>1533</v>
      </c>
      <c r="J7" s="294">
        <v>365</v>
      </c>
      <c r="K7" s="233">
        <f t="shared" ref="K7:K27" si="0">SUM(B7:J7)</f>
        <v>26719</v>
      </c>
      <c r="L7" s="42" t="s">
        <v>544</v>
      </c>
    </row>
    <row r="8" spans="1:12" s="1" customFormat="1" ht="15.75" thickBot="1">
      <c r="A8" s="40" t="s">
        <v>525</v>
      </c>
      <c r="B8" s="295">
        <v>1995</v>
      </c>
      <c r="C8" s="295">
        <v>9539</v>
      </c>
      <c r="D8" s="295">
        <v>3967</v>
      </c>
      <c r="E8" s="295">
        <v>2153</v>
      </c>
      <c r="F8" s="295">
        <v>1571</v>
      </c>
      <c r="G8" s="295">
        <v>0</v>
      </c>
      <c r="H8" s="295">
        <v>10037</v>
      </c>
      <c r="I8" s="295">
        <v>3434</v>
      </c>
      <c r="J8" s="295">
        <v>988</v>
      </c>
      <c r="K8" s="236">
        <f t="shared" si="0"/>
        <v>33684</v>
      </c>
      <c r="L8" s="43" t="s">
        <v>545</v>
      </c>
    </row>
    <row r="9" spans="1:12" s="1" customFormat="1" ht="15.75" thickBot="1">
      <c r="A9" s="45" t="s">
        <v>526</v>
      </c>
      <c r="B9" s="294">
        <v>2575</v>
      </c>
      <c r="C9" s="294">
        <v>5845</v>
      </c>
      <c r="D9" s="294">
        <v>13385</v>
      </c>
      <c r="E9" s="294">
        <v>4454</v>
      </c>
      <c r="F9" s="294">
        <v>10900</v>
      </c>
      <c r="G9" s="294">
        <v>0</v>
      </c>
      <c r="H9" s="294">
        <v>49263</v>
      </c>
      <c r="I9" s="294">
        <v>9932</v>
      </c>
      <c r="J9" s="294">
        <v>9910</v>
      </c>
      <c r="K9" s="233">
        <f t="shared" si="0"/>
        <v>106264</v>
      </c>
      <c r="L9" s="42" t="s">
        <v>428</v>
      </c>
    </row>
    <row r="10" spans="1:12" s="1" customFormat="1" ht="30.75" thickBot="1">
      <c r="A10" s="40" t="s">
        <v>527</v>
      </c>
      <c r="B10" s="295">
        <v>277</v>
      </c>
      <c r="C10" s="295">
        <v>2735</v>
      </c>
      <c r="D10" s="295">
        <v>4226</v>
      </c>
      <c r="E10" s="295">
        <v>1834</v>
      </c>
      <c r="F10" s="295">
        <v>299</v>
      </c>
      <c r="G10" s="295">
        <v>0</v>
      </c>
      <c r="H10" s="295">
        <v>2267</v>
      </c>
      <c r="I10" s="295">
        <v>828</v>
      </c>
      <c r="J10" s="295">
        <v>918</v>
      </c>
      <c r="K10" s="236">
        <f t="shared" si="0"/>
        <v>13384</v>
      </c>
      <c r="L10" s="43" t="s">
        <v>546</v>
      </c>
    </row>
    <row r="11" spans="1:12" s="1" customFormat="1" ht="30.75" customHeight="1" thickBot="1">
      <c r="A11" s="45" t="s">
        <v>528</v>
      </c>
      <c r="B11" s="294">
        <v>73</v>
      </c>
      <c r="C11" s="294">
        <v>546</v>
      </c>
      <c r="D11" s="294">
        <v>121</v>
      </c>
      <c r="E11" s="294">
        <v>304</v>
      </c>
      <c r="F11" s="294">
        <v>0</v>
      </c>
      <c r="G11" s="294">
        <v>0</v>
      </c>
      <c r="H11" s="294">
        <v>408</v>
      </c>
      <c r="I11" s="294">
        <v>34</v>
      </c>
      <c r="J11" s="294">
        <v>81</v>
      </c>
      <c r="K11" s="233">
        <f t="shared" si="0"/>
        <v>1567</v>
      </c>
      <c r="L11" s="42" t="s">
        <v>547</v>
      </c>
    </row>
    <row r="12" spans="1:12" s="1" customFormat="1" ht="15.75" thickBot="1">
      <c r="A12" s="40" t="s">
        <v>529</v>
      </c>
      <c r="B12" s="295">
        <v>8272</v>
      </c>
      <c r="C12" s="295">
        <v>33490</v>
      </c>
      <c r="D12" s="295">
        <v>44771</v>
      </c>
      <c r="E12" s="295">
        <v>11584</v>
      </c>
      <c r="F12" s="295">
        <v>3388</v>
      </c>
      <c r="G12" s="295">
        <v>193</v>
      </c>
      <c r="H12" s="295">
        <v>438275</v>
      </c>
      <c r="I12" s="295">
        <v>62893</v>
      </c>
      <c r="J12" s="295">
        <v>65175</v>
      </c>
      <c r="K12" s="236">
        <f t="shared" si="0"/>
        <v>668041</v>
      </c>
      <c r="L12" s="43" t="s">
        <v>429</v>
      </c>
    </row>
    <row r="13" spans="1:12" s="1" customFormat="1" ht="30.75" thickBot="1">
      <c r="A13" s="45" t="s">
        <v>530</v>
      </c>
      <c r="B13" s="294">
        <v>10461</v>
      </c>
      <c r="C13" s="294">
        <v>20422</v>
      </c>
      <c r="D13" s="294">
        <v>19839</v>
      </c>
      <c r="E13" s="294">
        <v>22130</v>
      </c>
      <c r="F13" s="294">
        <v>41174</v>
      </c>
      <c r="G13" s="294">
        <v>0</v>
      </c>
      <c r="H13" s="294">
        <v>73349</v>
      </c>
      <c r="I13" s="294">
        <v>28081</v>
      </c>
      <c r="J13" s="294">
        <v>30197</v>
      </c>
      <c r="K13" s="233">
        <f t="shared" si="0"/>
        <v>245653</v>
      </c>
      <c r="L13" s="42" t="s">
        <v>548</v>
      </c>
    </row>
    <row r="14" spans="1:12" s="1" customFormat="1" ht="15.75" thickBot="1">
      <c r="A14" s="40" t="s">
        <v>531</v>
      </c>
      <c r="B14" s="295">
        <v>3572</v>
      </c>
      <c r="C14" s="295">
        <v>11705</v>
      </c>
      <c r="D14" s="295">
        <v>7417</v>
      </c>
      <c r="E14" s="295">
        <v>5502</v>
      </c>
      <c r="F14" s="295">
        <v>14964</v>
      </c>
      <c r="G14" s="295">
        <v>0</v>
      </c>
      <c r="H14" s="295">
        <v>11116</v>
      </c>
      <c r="I14" s="295">
        <v>64834</v>
      </c>
      <c r="J14" s="295">
        <v>16807</v>
      </c>
      <c r="K14" s="236">
        <f t="shared" si="0"/>
        <v>135917</v>
      </c>
      <c r="L14" s="43" t="s">
        <v>549</v>
      </c>
    </row>
    <row r="15" spans="1:12" s="1" customFormat="1" ht="26.25" thickBot="1">
      <c r="A15" s="45" t="s">
        <v>532</v>
      </c>
      <c r="B15" s="294">
        <v>4146</v>
      </c>
      <c r="C15" s="294">
        <v>2853</v>
      </c>
      <c r="D15" s="294">
        <v>3993</v>
      </c>
      <c r="E15" s="294">
        <v>8266</v>
      </c>
      <c r="F15" s="294">
        <v>35228</v>
      </c>
      <c r="G15" s="294">
        <v>0</v>
      </c>
      <c r="H15" s="294">
        <v>7781</v>
      </c>
      <c r="I15" s="294">
        <v>3882</v>
      </c>
      <c r="J15" s="294">
        <v>9002</v>
      </c>
      <c r="K15" s="233">
        <f t="shared" si="0"/>
        <v>75151</v>
      </c>
      <c r="L15" s="42" t="s">
        <v>550</v>
      </c>
    </row>
    <row r="16" spans="1:12" s="1" customFormat="1" ht="15.75" thickBot="1">
      <c r="A16" s="40" t="s">
        <v>533</v>
      </c>
      <c r="B16" s="295">
        <v>1640</v>
      </c>
      <c r="C16" s="295">
        <v>10099</v>
      </c>
      <c r="D16" s="295">
        <v>5132</v>
      </c>
      <c r="E16" s="295">
        <v>2668</v>
      </c>
      <c r="F16" s="295">
        <v>400</v>
      </c>
      <c r="G16" s="295">
        <v>0</v>
      </c>
      <c r="H16" s="295">
        <v>341</v>
      </c>
      <c r="I16" s="295">
        <v>489</v>
      </c>
      <c r="J16" s="295">
        <v>121</v>
      </c>
      <c r="K16" s="236">
        <f t="shared" si="0"/>
        <v>20890</v>
      </c>
      <c r="L16" s="43" t="s">
        <v>551</v>
      </c>
    </row>
    <row r="17" spans="1:12" s="1" customFormat="1" ht="15.75" thickBot="1">
      <c r="A17" s="45" t="s">
        <v>534</v>
      </c>
      <c r="B17" s="294">
        <v>2130</v>
      </c>
      <c r="C17" s="294">
        <v>6378</v>
      </c>
      <c r="D17" s="294">
        <v>1874</v>
      </c>
      <c r="E17" s="294">
        <v>4768</v>
      </c>
      <c r="F17" s="294">
        <v>308</v>
      </c>
      <c r="G17" s="294">
        <v>23</v>
      </c>
      <c r="H17" s="294">
        <v>90</v>
      </c>
      <c r="I17" s="294">
        <v>2274</v>
      </c>
      <c r="J17" s="294">
        <v>3830</v>
      </c>
      <c r="K17" s="233">
        <f t="shared" si="0"/>
        <v>21675</v>
      </c>
      <c r="L17" s="42" t="s">
        <v>552</v>
      </c>
    </row>
    <row r="18" spans="1:12" s="1" customFormat="1" ht="15.75" thickBot="1">
      <c r="A18" s="40" t="s">
        <v>535</v>
      </c>
      <c r="B18" s="295">
        <v>804</v>
      </c>
      <c r="C18" s="295">
        <v>1780</v>
      </c>
      <c r="D18" s="295">
        <v>1361</v>
      </c>
      <c r="E18" s="295">
        <v>898</v>
      </c>
      <c r="F18" s="295">
        <v>58</v>
      </c>
      <c r="G18" s="295">
        <v>0</v>
      </c>
      <c r="H18" s="295">
        <v>1108</v>
      </c>
      <c r="I18" s="295">
        <v>130</v>
      </c>
      <c r="J18" s="295">
        <v>9973</v>
      </c>
      <c r="K18" s="236">
        <f t="shared" si="0"/>
        <v>16112</v>
      </c>
      <c r="L18" s="43" t="s">
        <v>553</v>
      </c>
    </row>
    <row r="19" spans="1:12" s="1" customFormat="1" ht="26.25" thickBot="1">
      <c r="A19" s="45" t="s">
        <v>536</v>
      </c>
      <c r="B19" s="294">
        <v>2037</v>
      </c>
      <c r="C19" s="294">
        <v>10634</v>
      </c>
      <c r="D19" s="294">
        <v>7632</v>
      </c>
      <c r="E19" s="294">
        <v>3300</v>
      </c>
      <c r="F19" s="294">
        <v>0</v>
      </c>
      <c r="G19" s="294">
        <v>0</v>
      </c>
      <c r="H19" s="294">
        <v>16641</v>
      </c>
      <c r="I19" s="294">
        <v>7289</v>
      </c>
      <c r="J19" s="294">
        <v>1471</v>
      </c>
      <c r="K19" s="233">
        <f t="shared" si="0"/>
        <v>49004</v>
      </c>
      <c r="L19" s="42" t="s">
        <v>554</v>
      </c>
    </row>
    <row r="20" spans="1:12" s="1" customFormat="1" ht="26.25" thickBot="1">
      <c r="A20" s="40" t="s">
        <v>537</v>
      </c>
      <c r="B20" s="295">
        <v>1778</v>
      </c>
      <c r="C20" s="295">
        <v>11337</v>
      </c>
      <c r="D20" s="295">
        <v>21342</v>
      </c>
      <c r="E20" s="295">
        <v>5975</v>
      </c>
      <c r="F20" s="295">
        <v>11237</v>
      </c>
      <c r="G20" s="295">
        <v>104</v>
      </c>
      <c r="H20" s="295">
        <v>14990</v>
      </c>
      <c r="I20" s="295">
        <v>3163</v>
      </c>
      <c r="J20" s="295">
        <v>109107</v>
      </c>
      <c r="K20" s="236">
        <f t="shared" si="0"/>
        <v>179033</v>
      </c>
      <c r="L20" s="43" t="s">
        <v>555</v>
      </c>
    </row>
    <row r="21" spans="1:12" s="1" customFormat="1" ht="30.75" thickBot="1">
      <c r="A21" s="45" t="s">
        <v>538</v>
      </c>
      <c r="B21" s="294">
        <v>4902</v>
      </c>
      <c r="C21" s="294">
        <v>31142</v>
      </c>
      <c r="D21" s="294">
        <v>16371</v>
      </c>
      <c r="E21" s="294">
        <v>41408</v>
      </c>
      <c r="F21" s="294">
        <v>7504</v>
      </c>
      <c r="G21" s="294">
        <v>188</v>
      </c>
      <c r="H21" s="294">
        <v>4232</v>
      </c>
      <c r="I21" s="294">
        <v>1770</v>
      </c>
      <c r="J21" s="294">
        <v>3681</v>
      </c>
      <c r="K21" s="233">
        <f t="shared" si="0"/>
        <v>111198</v>
      </c>
      <c r="L21" s="42" t="s">
        <v>556</v>
      </c>
    </row>
    <row r="22" spans="1:12" s="1" customFormat="1" ht="15.75" thickBot="1">
      <c r="A22" s="40" t="s">
        <v>47</v>
      </c>
      <c r="B22" s="295">
        <v>1973</v>
      </c>
      <c r="C22" s="295">
        <v>28519</v>
      </c>
      <c r="D22" s="295">
        <v>4602</v>
      </c>
      <c r="E22" s="295">
        <v>7930</v>
      </c>
      <c r="F22" s="295">
        <v>8105</v>
      </c>
      <c r="G22" s="295">
        <v>0</v>
      </c>
      <c r="H22" s="295">
        <v>113</v>
      </c>
      <c r="I22" s="295">
        <v>335</v>
      </c>
      <c r="J22" s="295">
        <v>5831</v>
      </c>
      <c r="K22" s="236">
        <f t="shared" si="0"/>
        <v>57408</v>
      </c>
      <c r="L22" s="43" t="s">
        <v>430</v>
      </c>
    </row>
    <row r="23" spans="1:12" s="1" customFormat="1" ht="30.75" thickBot="1">
      <c r="A23" s="45" t="s">
        <v>539</v>
      </c>
      <c r="B23" s="294">
        <v>1767</v>
      </c>
      <c r="C23" s="294">
        <v>30395</v>
      </c>
      <c r="D23" s="294">
        <v>7336</v>
      </c>
      <c r="E23" s="294">
        <v>6773</v>
      </c>
      <c r="F23" s="294">
        <v>6681</v>
      </c>
      <c r="G23" s="294">
        <v>0</v>
      </c>
      <c r="H23" s="294">
        <v>2470</v>
      </c>
      <c r="I23" s="294">
        <v>7149</v>
      </c>
      <c r="J23" s="294">
        <v>13214</v>
      </c>
      <c r="K23" s="233">
        <f t="shared" si="0"/>
        <v>75785</v>
      </c>
      <c r="L23" s="42" t="s">
        <v>557</v>
      </c>
    </row>
    <row r="24" spans="1:12" s="1" customFormat="1" ht="15.75" thickBot="1">
      <c r="A24" s="40" t="s">
        <v>540</v>
      </c>
      <c r="B24" s="295">
        <v>398</v>
      </c>
      <c r="C24" s="295">
        <v>2247</v>
      </c>
      <c r="D24" s="295">
        <v>1422</v>
      </c>
      <c r="E24" s="295">
        <v>957</v>
      </c>
      <c r="F24" s="295">
        <v>95</v>
      </c>
      <c r="G24" s="295">
        <v>0</v>
      </c>
      <c r="H24" s="295">
        <v>12</v>
      </c>
      <c r="I24" s="295">
        <v>317</v>
      </c>
      <c r="J24" s="295">
        <v>53</v>
      </c>
      <c r="K24" s="236">
        <f t="shared" si="0"/>
        <v>5501</v>
      </c>
      <c r="L24" s="43" t="s">
        <v>558</v>
      </c>
    </row>
    <row r="25" spans="1:12" s="1" customFormat="1" ht="15.75" thickBot="1">
      <c r="A25" s="45" t="s">
        <v>541</v>
      </c>
      <c r="B25" s="294">
        <v>200</v>
      </c>
      <c r="C25" s="294">
        <v>1515</v>
      </c>
      <c r="D25" s="294">
        <v>1251</v>
      </c>
      <c r="E25" s="294">
        <v>918</v>
      </c>
      <c r="F25" s="294">
        <v>6178</v>
      </c>
      <c r="G25" s="294">
        <v>0</v>
      </c>
      <c r="H25" s="294">
        <v>13</v>
      </c>
      <c r="I25" s="294">
        <v>326</v>
      </c>
      <c r="J25" s="294">
        <v>314</v>
      </c>
      <c r="K25" s="233">
        <f t="shared" si="0"/>
        <v>10715</v>
      </c>
      <c r="L25" s="42" t="s">
        <v>559</v>
      </c>
    </row>
    <row r="26" spans="1:12" s="1" customFormat="1" ht="51.75" thickBot="1">
      <c r="A26" s="40" t="s">
        <v>542</v>
      </c>
      <c r="B26" s="295">
        <v>0</v>
      </c>
      <c r="C26" s="295">
        <v>138</v>
      </c>
      <c r="D26" s="295">
        <v>579</v>
      </c>
      <c r="E26" s="295">
        <v>149</v>
      </c>
      <c r="F26" s="295">
        <v>8639</v>
      </c>
      <c r="G26" s="295">
        <v>99</v>
      </c>
      <c r="H26" s="295">
        <v>84</v>
      </c>
      <c r="I26" s="295">
        <v>57892</v>
      </c>
      <c r="J26" s="295">
        <v>93206</v>
      </c>
      <c r="K26" s="236">
        <f t="shared" si="0"/>
        <v>160786</v>
      </c>
      <c r="L26" s="43" t="s">
        <v>560</v>
      </c>
    </row>
    <row r="27" spans="1:12" s="1" customFormat="1" ht="30">
      <c r="A27" s="85" t="s">
        <v>543</v>
      </c>
      <c r="B27" s="296">
        <v>542</v>
      </c>
      <c r="C27" s="296">
        <v>2922</v>
      </c>
      <c r="D27" s="296">
        <v>1303</v>
      </c>
      <c r="E27" s="296">
        <v>2276</v>
      </c>
      <c r="F27" s="296">
        <v>0</v>
      </c>
      <c r="G27" s="296">
        <v>0</v>
      </c>
      <c r="H27" s="296">
        <v>0</v>
      </c>
      <c r="I27" s="296">
        <v>54</v>
      </c>
      <c r="J27" s="296">
        <v>0</v>
      </c>
      <c r="K27" s="246">
        <f t="shared" si="0"/>
        <v>7097</v>
      </c>
      <c r="L27" s="76" t="s">
        <v>561</v>
      </c>
    </row>
    <row r="28" spans="1:12" s="6" customFormat="1" ht="24.75" customHeight="1">
      <c r="A28" s="112" t="s">
        <v>474</v>
      </c>
      <c r="B28" s="232">
        <f>SUM(B7:B27)</f>
        <v>49967</v>
      </c>
      <c r="C28" s="232">
        <f t="shared" ref="C28:K28" si="1">SUM(C7:C27)</f>
        <v>224659</v>
      </c>
      <c r="D28" s="232">
        <f t="shared" si="1"/>
        <v>168050</v>
      </c>
      <c r="E28" s="232">
        <f t="shared" si="1"/>
        <v>135078</v>
      </c>
      <c r="F28" s="232">
        <f t="shared" si="1"/>
        <v>157400</v>
      </c>
      <c r="G28" s="232">
        <f t="shared" si="1"/>
        <v>22245</v>
      </c>
      <c r="H28" s="232">
        <f t="shared" si="1"/>
        <v>633302</v>
      </c>
      <c r="I28" s="232">
        <f t="shared" si="1"/>
        <v>256639</v>
      </c>
      <c r="J28" s="232">
        <f t="shared" si="1"/>
        <v>374244</v>
      </c>
      <c r="K28" s="232">
        <f t="shared" si="1"/>
        <v>2021584</v>
      </c>
      <c r="L28" s="86" t="s">
        <v>475</v>
      </c>
    </row>
    <row r="29" spans="1:12" ht="12.75">
      <c r="A29" s="31" t="s">
        <v>71</v>
      </c>
      <c r="L29" s="25" t="s">
        <v>331</v>
      </c>
    </row>
  </sheetData>
  <mergeCells count="5">
    <mergeCell ref="A1:L1"/>
    <mergeCell ref="A3:L3"/>
    <mergeCell ref="A5:A6"/>
    <mergeCell ref="L5:L6"/>
    <mergeCell ref="A2:L2"/>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rightToLeft="1" view="pageBreakPreview" zoomScale="60" zoomScaleNormal="100" workbookViewId="0">
      <selection activeCell="P23" sqref="P23"/>
    </sheetView>
  </sheetViews>
  <sheetFormatPr defaultColWidth="11.42578125" defaultRowHeight="24.95" customHeight="1"/>
  <cols>
    <col min="1" max="1" width="35.7109375" style="11" customWidth="1"/>
    <col min="2" max="2" width="10.7109375" style="11" customWidth="1"/>
    <col min="3" max="4" width="11.28515625" style="11" customWidth="1"/>
    <col min="5" max="5" width="10.42578125" style="11" customWidth="1"/>
    <col min="6" max="6" width="12.7109375" style="11" customWidth="1"/>
    <col min="7" max="10" width="10.7109375" style="11" customWidth="1"/>
    <col min="11" max="11" width="11.42578125" style="11" bestFit="1" customWidth="1"/>
    <col min="12" max="12" width="35.7109375" style="11" customWidth="1"/>
    <col min="13" max="16384" width="11.42578125" style="11"/>
  </cols>
  <sheetData>
    <row r="1" spans="1:12" s="7" customFormat="1" ht="20.25" customHeight="1">
      <c r="A1" s="1033" t="s">
        <v>994</v>
      </c>
      <c r="B1" s="1033"/>
      <c r="C1" s="1033"/>
      <c r="D1" s="1033"/>
      <c r="E1" s="1033"/>
      <c r="F1" s="1033"/>
      <c r="G1" s="1033"/>
      <c r="H1" s="1033"/>
      <c r="I1" s="1033"/>
      <c r="J1" s="1033"/>
      <c r="K1" s="1033"/>
      <c r="L1" s="1033"/>
    </row>
    <row r="2" spans="1:12" s="7" customFormat="1" ht="20.25" customHeight="1">
      <c r="A2" s="1034" t="s">
        <v>1787</v>
      </c>
      <c r="B2" s="1034"/>
      <c r="C2" s="1034"/>
      <c r="D2" s="1034"/>
      <c r="E2" s="1034"/>
      <c r="F2" s="1034"/>
      <c r="G2" s="1034"/>
      <c r="H2" s="1034"/>
      <c r="I2" s="1034"/>
      <c r="J2" s="1034"/>
      <c r="K2" s="1034"/>
      <c r="L2" s="1034"/>
    </row>
    <row r="3" spans="1:12" s="7" customFormat="1" ht="20.25">
      <c r="A3" s="1034">
        <v>2021</v>
      </c>
      <c r="B3" s="1034"/>
      <c r="C3" s="1034"/>
      <c r="D3" s="1034"/>
      <c r="E3" s="1034"/>
      <c r="F3" s="1034"/>
      <c r="G3" s="1034"/>
      <c r="H3" s="1034"/>
      <c r="I3" s="1034"/>
      <c r="J3" s="1034"/>
      <c r="K3" s="1034"/>
      <c r="L3" s="1034"/>
    </row>
    <row r="4" spans="1:12" s="612" customFormat="1" ht="21" customHeight="1">
      <c r="A4" s="610" t="s">
        <v>198</v>
      </c>
      <c r="B4" s="611"/>
      <c r="C4" s="611"/>
      <c r="D4" s="611"/>
      <c r="E4" s="611"/>
      <c r="F4" s="611"/>
      <c r="G4" s="611"/>
      <c r="H4" s="611"/>
      <c r="I4" s="611"/>
      <c r="J4" s="611"/>
      <c r="K4" s="611"/>
      <c r="L4" s="613" t="s">
        <v>199</v>
      </c>
    </row>
    <row r="5" spans="1:12" s="9" customFormat="1" ht="58.5" customHeight="1">
      <c r="A5" s="1094" t="s">
        <v>519</v>
      </c>
      <c r="B5" s="454" t="s">
        <v>1154</v>
      </c>
      <c r="C5" s="454" t="s">
        <v>28</v>
      </c>
      <c r="D5" s="454" t="s">
        <v>30</v>
      </c>
      <c r="E5" s="454" t="s">
        <v>32</v>
      </c>
      <c r="F5" s="454" t="s">
        <v>34</v>
      </c>
      <c r="G5" s="454" t="s">
        <v>1155</v>
      </c>
      <c r="H5" s="454" t="s">
        <v>1157</v>
      </c>
      <c r="I5" s="454" t="s">
        <v>1156</v>
      </c>
      <c r="J5" s="454" t="s">
        <v>39</v>
      </c>
      <c r="K5" s="454" t="s">
        <v>474</v>
      </c>
      <c r="L5" s="1098" t="s">
        <v>618</v>
      </c>
    </row>
    <row r="6" spans="1:12" s="10" customFormat="1" ht="62.25" customHeight="1">
      <c r="A6" s="1095"/>
      <c r="B6" s="458" t="s">
        <v>23</v>
      </c>
      <c r="C6" s="458" t="s">
        <v>27</v>
      </c>
      <c r="D6" s="458" t="s">
        <v>29</v>
      </c>
      <c r="E6" s="458" t="s">
        <v>31</v>
      </c>
      <c r="F6" s="458" t="s">
        <v>33</v>
      </c>
      <c r="G6" s="458" t="s">
        <v>35</v>
      </c>
      <c r="H6" s="458" t="s">
        <v>36</v>
      </c>
      <c r="I6" s="458" t="s">
        <v>37</v>
      </c>
      <c r="J6" s="458" t="s">
        <v>38</v>
      </c>
      <c r="K6" s="456" t="s">
        <v>475</v>
      </c>
      <c r="L6" s="1099"/>
    </row>
    <row r="7" spans="1:12" s="1" customFormat="1" ht="15.75" thickBot="1">
      <c r="A7" s="45" t="s">
        <v>524</v>
      </c>
      <c r="B7" s="294">
        <v>425</v>
      </c>
      <c r="C7" s="294">
        <v>418</v>
      </c>
      <c r="D7" s="294">
        <v>126</v>
      </c>
      <c r="E7" s="294">
        <v>831</v>
      </c>
      <c r="F7" s="294">
        <v>671</v>
      </c>
      <c r="G7" s="294">
        <v>21638</v>
      </c>
      <c r="H7" s="294">
        <v>712</v>
      </c>
      <c r="I7" s="294">
        <v>1533</v>
      </c>
      <c r="J7" s="294">
        <v>365</v>
      </c>
      <c r="K7" s="233">
        <f t="shared" ref="K7:K27" si="0">SUM(B7:J7)</f>
        <v>26719</v>
      </c>
      <c r="L7" s="42" t="s">
        <v>544</v>
      </c>
    </row>
    <row r="8" spans="1:12" s="1" customFormat="1" ht="15.75" thickBot="1">
      <c r="A8" s="40" t="s">
        <v>525</v>
      </c>
      <c r="B8" s="295">
        <v>1783</v>
      </c>
      <c r="C8" s="295">
        <v>7382</v>
      </c>
      <c r="D8" s="295">
        <v>3561</v>
      </c>
      <c r="E8" s="295">
        <v>1078</v>
      </c>
      <c r="F8" s="295">
        <v>1571</v>
      </c>
      <c r="G8" s="295">
        <v>0</v>
      </c>
      <c r="H8" s="295">
        <v>10037</v>
      </c>
      <c r="I8" s="295">
        <v>3434</v>
      </c>
      <c r="J8" s="295">
        <v>988</v>
      </c>
      <c r="K8" s="236">
        <f t="shared" si="0"/>
        <v>29834</v>
      </c>
      <c r="L8" s="43" t="s">
        <v>545</v>
      </c>
    </row>
    <row r="9" spans="1:12" s="1" customFormat="1" ht="15.75" thickBot="1">
      <c r="A9" s="45" t="s">
        <v>526</v>
      </c>
      <c r="B9" s="294">
        <v>2558</v>
      </c>
      <c r="C9" s="294">
        <v>5411</v>
      </c>
      <c r="D9" s="294">
        <v>13226</v>
      </c>
      <c r="E9" s="294">
        <v>3849</v>
      </c>
      <c r="F9" s="294">
        <v>10622</v>
      </c>
      <c r="G9" s="294">
        <v>0</v>
      </c>
      <c r="H9" s="294">
        <v>49263</v>
      </c>
      <c r="I9" s="294">
        <v>9932</v>
      </c>
      <c r="J9" s="294">
        <v>9910</v>
      </c>
      <c r="K9" s="233">
        <f t="shared" si="0"/>
        <v>104771</v>
      </c>
      <c r="L9" s="42" t="s">
        <v>428</v>
      </c>
    </row>
    <row r="10" spans="1:12" s="1" customFormat="1" ht="30.75" thickBot="1">
      <c r="A10" s="40" t="s">
        <v>527</v>
      </c>
      <c r="B10" s="295">
        <v>181</v>
      </c>
      <c r="C10" s="295">
        <v>1783</v>
      </c>
      <c r="D10" s="295">
        <v>3778</v>
      </c>
      <c r="E10" s="295">
        <v>1159</v>
      </c>
      <c r="F10" s="295">
        <v>299</v>
      </c>
      <c r="G10" s="295">
        <v>0</v>
      </c>
      <c r="H10" s="295">
        <v>2267</v>
      </c>
      <c r="I10" s="295">
        <v>828</v>
      </c>
      <c r="J10" s="295">
        <v>918</v>
      </c>
      <c r="K10" s="236">
        <f t="shared" si="0"/>
        <v>11213</v>
      </c>
      <c r="L10" s="43" t="s">
        <v>546</v>
      </c>
    </row>
    <row r="11" spans="1:12" s="1" customFormat="1" ht="30.75" customHeight="1" thickBot="1">
      <c r="A11" s="45" t="s">
        <v>528</v>
      </c>
      <c r="B11" s="294">
        <v>73</v>
      </c>
      <c r="C11" s="294">
        <v>383</v>
      </c>
      <c r="D11" s="294">
        <v>121</v>
      </c>
      <c r="E11" s="294">
        <v>220</v>
      </c>
      <c r="F11" s="294">
        <v>0</v>
      </c>
      <c r="G11" s="294">
        <v>0</v>
      </c>
      <c r="H11" s="294">
        <v>408</v>
      </c>
      <c r="I11" s="294">
        <v>34</v>
      </c>
      <c r="J11" s="294">
        <v>81</v>
      </c>
      <c r="K11" s="233">
        <f t="shared" si="0"/>
        <v>1320</v>
      </c>
      <c r="L11" s="42" t="s">
        <v>547</v>
      </c>
    </row>
    <row r="12" spans="1:12" s="1" customFormat="1" ht="15.75" thickBot="1">
      <c r="A12" s="40" t="s">
        <v>529</v>
      </c>
      <c r="B12" s="295">
        <v>8056</v>
      </c>
      <c r="C12" s="295">
        <v>31977</v>
      </c>
      <c r="D12" s="295">
        <v>44045</v>
      </c>
      <c r="E12" s="295">
        <v>10327</v>
      </c>
      <c r="F12" s="295">
        <v>3388</v>
      </c>
      <c r="G12" s="295">
        <v>193</v>
      </c>
      <c r="H12" s="295">
        <v>438275</v>
      </c>
      <c r="I12" s="295">
        <v>62893</v>
      </c>
      <c r="J12" s="295">
        <v>65136</v>
      </c>
      <c r="K12" s="236">
        <f t="shared" si="0"/>
        <v>664290</v>
      </c>
      <c r="L12" s="43" t="s">
        <v>429</v>
      </c>
    </row>
    <row r="13" spans="1:12" s="1" customFormat="1" ht="30.75" thickBot="1">
      <c r="A13" s="45" t="s">
        <v>530</v>
      </c>
      <c r="B13" s="294">
        <v>9313</v>
      </c>
      <c r="C13" s="294">
        <v>16829</v>
      </c>
      <c r="D13" s="294">
        <v>17544</v>
      </c>
      <c r="E13" s="294">
        <v>17803</v>
      </c>
      <c r="F13" s="294">
        <v>26975</v>
      </c>
      <c r="G13" s="294">
        <v>0</v>
      </c>
      <c r="H13" s="294">
        <v>73336</v>
      </c>
      <c r="I13" s="294">
        <v>28081</v>
      </c>
      <c r="J13" s="294">
        <v>27886</v>
      </c>
      <c r="K13" s="233">
        <f t="shared" si="0"/>
        <v>217767</v>
      </c>
      <c r="L13" s="42" t="s">
        <v>548</v>
      </c>
    </row>
    <row r="14" spans="1:12" s="1" customFormat="1" ht="15.75" thickBot="1">
      <c r="A14" s="40" t="s">
        <v>531</v>
      </c>
      <c r="B14" s="295">
        <v>3323</v>
      </c>
      <c r="C14" s="295">
        <v>8195</v>
      </c>
      <c r="D14" s="295">
        <v>7046</v>
      </c>
      <c r="E14" s="295">
        <v>3051</v>
      </c>
      <c r="F14" s="295">
        <v>13877</v>
      </c>
      <c r="G14" s="295">
        <v>0</v>
      </c>
      <c r="H14" s="295">
        <v>11103</v>
      </c>
      <c r="I14" s="295">
        <v>64834</v>
      </c>
      <c r="J14" s="295">
        <v>14661</v>
      </c>
      <c r="K14" s="236">
        <f t="shared" si="0"/>
        <v>126090</v>
      </c>
      <c r="L14" s="43" t="s">
        <v>549</v>
      </c>
    </row>
    <row r="15" spans="1:12" s="1" customFormat="1" ht="26.25" thickBot="1">
      <c r="A15" s="45" t="s">
        <v>532</v>
      </c>
      <c r="B15" s="294">
        <v>3273</v>
      </c>
      <c r="C15" s="294">
        <v>1765</v>
      </c>
      <c r="D15" s="294">
        <v>3240</v>
      </c>
      <c r="E15" s="294">
        <v>4343</v>
      </c>
      <c r="F15" s="294">
        <v>21582</v>
      </c>
      <c r="G15" s="294">
        <v>0</v>
      </c>
      <c r="H15" s="294">
        <v>7586</v>
      </c>
      <c r="I15" s="294">
        <v>3882</v>
      </c>
      <c r="J15" s="294">
        <v>7444</v>
      </c>
      <c r="K15" s="233">
        <f>SUM(B15:J15)</f>
        <v>53115</v>
      </c>
      <c r="L15" s="42" t="s">
        <v>550</v>
      </c>
    </row>
    <row r="16" spans="1:12" s="1" customFormat="1" ht="15.75" thickBot="1">
      <c r="A16" s="40" t="s">
        <v>533</v>
      </c>
      <c r="B16" s="295">
        <v>1294</v>
      </c>
      <c r="C16" s="295">
        <v>8092</v>
      </c>
      <c r="D16" s="295">
        <v>4399</v>
      </c>
      <c r="E16" s="295">
        <v>1929</v>
      </c>
      <c r="F16" s="295">
        <v>374</v>
      </c>
      <c r="G16" s="295">
        <v>0</v>
      </c>
      <c r="H16" s="295">
        <v>341</v>
      </c>
      <c r="I16" s="295">
        <v>489</v>
      </c>
      <c r="J16" s="295">
        <v>121</v>
      </c>
      <c r="K16" s="236">
        <f t="shared" si="0"/>
        <v>17039</v>
      </c>
      <c r="L16" s="43" t="s">
        <v>551</v>
      </c>
    </row>
    <row r="17" spans="1:12" s="1" customFormat="1" ht="15.75" thickBot="1">
      <c r="A17" s="45" t="s">
        <v>534</v>
      </c>
      <c r="B17" s="294">
        <v>1685</v>
      </c>
      <c r="C17" s="294">
        <v>4245</v>
      </c>
      <c r="D17" s="294">
        <v>1385</v>
      </c>
      <c r="E17" s="294">
        <v>2117</v>
      </c>
      <c r="F17" s="294">
        <v>265</v>
      </c>
      <c r="G17" s="294">
        <v>23</v>
      </c>
      <c r="H17" s="294">
        <v>90</v>
      </c>
      <c r="I17" s="294">
        <v>2274</v>
      </c>
      <c r="J17" s="294">
        <v>3814</v>
      </c>
      <c r="K17" s="233">
        <f t="shared" si="0"/>
        <v>15898</v>
      </c>
      <c r="L17" s="42" t="s">
        <v>552</v>
      </c>
    </row>
    <row r="18" spans="1:12" s="1" customFormat="1" ht="15.75" thickBot="1">
      <c r="A18" s="40" t="s">
        <v>535</v>
      </c>
      <c r="B18" s="295">
        <v>694</v>
      </c>
      <c r="C18" s="295">
        <v>1508</v>
      </c>
      <c r="D18" s="295">
        <v>880</v>
      </c>
      <c r="E18" s="295">
        <v>468</v>
      </c>
      <c r="F18" s="295">
        <v>17</v>
      </c>
      <c r="G18" s="295">
        <v>0</v>
      </c>
      <c r="H18" s="295">
        <v>1108</v>
      </c>
      <c r="I18" s="295">
        <v>130</v>
      </c>
      <c r="J18" s="295">
        <v>9973</v>
      </c>
      <c r="K18" s="236">
        <f t="shared" si="0"/>
        <v>14778</v>
      </c>
      <c r="L18" s="43" t="s">
        <v>553</v>
      </c>
    </row>
    <row r="19" spans="1:12" s="1" customFormat="1" ht="26.25" thickBot="1">
      <c r="A19" s="45" t="s">
        <v>536</v>
      </c>
      <c r="B19" s="294">
        <v>1894</v>
      </c>
      <c r="C19" s="294">
        <v>9102</v>
      </c>
      <c r="D19" s="294">
        <v>7248</v>
      </c>
      <c r="E19" s="294">
        <v>1957</v>
      </c>
      <c r="F19" s="294">
        <v>0</v>
      </c>
      <c r="G19" s="294">
        <v>0</v>
      </c>
      <c r="H19" s="294">
        <v>16641</v>
      </c>
      <c r="I19" s="294">
        <v>7289</v>
      </c>
      <c r="J19" s="294">
        <v>1471</v>
      </c>
      <c r="K19" s="233">
        <f t="shared" si="0"/>
        <v>45602</v>
      </c>
      <c r="L19" s="42" t="s">
        <v>554</v>
      </c>
    </row>
    <row r="20" spans="1:12" s="1" customFormat="1" ht="26.25" thickBot="1">
      <c r="A20" s="40" t="s">
        <v>537</v>
      </c>
      <c r="B20" s="295">
        <v>1349</v>
      </c>
      <c r="C20" s="295">
        <v>8679</v>
      </c>
      <c r="D20" s="295">
        <v>20579</v>
      </c>
      <c r="E20" s="295">
        <v>3060</v>
      </c>
      <c r="F20" s="295">
        <v>2068</v>
      </c>
      <c r="G20" s="295">
        <v>104</v>
      </c>
      <c r="H20" s="295">
        <v>14990</v>
      </c>
      <c r="I20" s="295">
        <v>3163</v>
      </c>
      <c r="J20" s="295">
        <v>90856</v>
      </c>
      <c r="K20" s="236">
        <f t="shared" si="0"/>
        <v>144848</v>
      </c>
      <c r="L20" s="43" t="s">
        <v>555</v>
      </c>
    </row>
    <row r="21" spans="1:12" s="1" customFormat="1" ht="30.75" thickBot="1">
      <c r="A21" s="45" t="s">
        <v>538</v>
      </c>
      <c r="B21" s="294">
        <v>4022</v>
      </c>
      <c r="C21" s="294">
        <v>20428</v>
      </c>
      <c r="D21" s="294">
        <v>14030</v>
      </c>
      <c r="E21" s="294">
        <v>33123</v>
      </c>
      <c r="F21" s="294">
        <v>6855</v>
      </c>
      <c r="G21" s="294">
        <v>188</v>
      </c>
      <c r="H21" s="294">
        <v>4232</v>
      </c>
      <c r="I21" s="294">
        <v>1770</v>
      </c>
      <c r="J21" s="294">
        <v>3597</v>
      </c>
      <c r="K21" s="233">
        <f t="shared" si="0"/>
        <v>88245</v>
      </c>
      <c r="L21" s="42" t="s">
        <v>556</v>
      </c>
    </row>
    <row r="22" spans="1:12" s="1" customFormat="1" ht="15.75" thickBot="1">
      <c r="A22" s="40" t="s">
        <v>47</v>
      </c>
      <c r="B22" s="295">
        <v>960</v>
      </c>
      <c r="C22" s="295">
        <v>7799</v>
      </c>
      <c r="D22" s="295">
        <v>1069</v>
      </c>
      <c r="E22" s="295">
        <v>4831</v>
      </c>
      <c r="F22" s="295">
        <v>5662</v>
      </c>
      <c r="G22" s="295">
        <v>0</v>
      </c>
      <c r="H22" s="295">
        <v>113</v>
      </c>
      <c r="I22" s="295">
        <v>335</v>
      </c>
      <c r="J22" s="295">
        <v>5665</v>
      </c>
      <c r="K22" s="236">
        <f t="shared" si="0"/>
        <v>26434</v>
      </c>
      <c r="L22" s="43" t="s">
        <v>430</v>
      </c>
    </row>
    <row r="23" spans="1:12" s="1" customFormat="1" ht="30.75" thickBot="1">
      <c r="A23" s="45" t="s">
        <v>539</v>
      </c>
      <c r="B23" s="294">
        <v>1353</v>
      </c>
      <c r="C23" s="294">
        <v>14319</v>
      </c>
      <c r="D23" s="294">
        <v>3221</v>
      </c>
      <c r="E23" s="294">
        <v>2812</v>
      </c>
      <c r="F23" s="294">
        <v>5619</v>
      </c>
      <c r="G23" s="294">
        <v>0</v>
      </c>
      <c r="H23" s="294">
        <v>2470</v>
      </c>
      <c r="I23" s="294">
        <v>7149</v>
      </c>
      <c r="J23" s="294">
        <v>10494</v>
      </c>
      <c r="K23" s="233">
        <f t="shared" si="0"/>
        <v>47437</v>
      </c>
      <c r="L23" s="42" t="s">
        <v>557</v>
      </c>
    </row>
    <row r="24" spans="1:12" s="1" customFormat="1" ht="15.75" thickBot="1">
      <c r="A24" s="40" t="s">
        <v>540</v>
      </c>
      <c r="B24" s="295">
        <v>332</v>
      </c>
      <c r="C24" s="295">
        <v>1301</v>
      </c>
      <c r="D24" s="295">
        <v>1157</v>
      </c>
      <c r="E24" s="295">
        <v>492</v>
      </c>
      <c r="F24" s="295">
        <v>50</v>
      </c>
      <c r="G24" s="295">
        <v>0</v>
      </c>
      <c r="H24" s="295">
        <v>12</v>
      </c>
      <c r="I24" s="295">
        <v>317</v>
      </c>
      <c r="J24" s="295">
        <v>53</v>
      </c>
      <c r="K24" s="236">
        <f t="shared" si="0"/>
        <v>3714</v>
      </c>
      <c r="L24" s="43" t="s">
        <v>558</v>
      </c>
    </row>
    <row r="25" spans="1:12" s="1" customFormat="1" ht="15.75" thickBot="1">
      <c r="A25" s="45" t="s">
        <v>541</v>
      </c>
      <c r="B25" s="294">
        <v>159</v>
      </c>
      <c r="C25" s="294">
        <v>1476</v>
      </c>
      <c r="D25" s="294">
        <v>1154</v>
      </c>
      <c r="E25" s="294">
        <v>96</v>
      </c>
      <c r="F25" s="294">
        <v>1498</v>
      </c>
      <c r="G25" s="294">
        <v>0</v>
      </c>
      <c r="H25" s="294">
        <v>13</v>
      </c>
      <c r="I25" s="294">
        <v>326</v>
      </c>
      <c r="J25" s="294">
        <v>236</v>
      </c>
      <c r="K25" s="233">
        <f t="shared" si="0"/>
        <v>4958</v>
      </c>
      <c r="L25" s="42" t="s">
        <v>559</v>
      </c>
    </row>
    <row r="26" spans="1:12" s="1" customFormat="1" ht="51.75" thickBot="1">
      <c r="A26" s="40" t="s">
        <v>542</v>
      </c>
      <c r="B26" s="295">
        <v>0</v>
      </c>
      <c r="C26" s="295">
        <v>0</v>
      </c>
      <c r="D26" s="295">
        <v>0</v>
      </c>
      <c r="E26" s="295">
        <v>149</v>
      </c>
      <c r="F26" s="295">
        <v>2846</v>
      </c>
      <c r="G26" s="295">
        <v>99</v>
      </c>
      <c r="H26" s="295">
        <v>67</v>
      </c>
      <c r="I26" s="295">
        <v>57564</v>
      </c>
      <c r="J26" s="295">
        <v>3688</v>
      </c>
      <c r="K26" s="236">
        <f t="shared" si="0"/>
        <v>64413</v>
      </c>
      <c r="L26" s="43" t="s">
        <v>560</v>
      </c>
    </row>
    <row r="27" spans="1:12" s="1" customFormat="1" ht="30">
      <c r="A27" s="85" t="s">
        <v>543</v>
      </c>
      <c r="B27" s="296">
        <v>376</v>
      </c>
      <c r="C27" s="296">
        <v>1912</v>
      </c>
      <c r="D27" s="296">
        <v>1133</v>
      </c>
      <c r="E27" s="296">
        <v>1637</v>
      </c>
      <c r="F27" s="296">
        <v>0</v>
      </c>
      <c r="G27" s="296">
        <v>0</v>
      </c>
      <c r="H27" s="296">
        <v>0</v>
      </c>
      <c r="I27" s="296">
        <v>54</v>
      </c>
      <c r="J27" s="296">
        <v>0</v>
      </c>
      <c r="K27" s="246">
        <f t="shared" si="0"/>
        <v>5112</v>
      </c>
      <c r="L27" s="76" t="s">
        <v>561</v>
      </c>
    </row>
    <row r="28" spans="1:12" s="6" customFormat="1" ht="24.75" customHeight="1">
      <c r="A28" s="112" t="s">
        <v>474</v>
      </c>
      <c r="B28" s="232">
        <f t="shared" ref="B28:K28" si="1">SUM(B7:B27)</f>
        <v>43103</v>
      </c>
      <c r="C28" s="232">
        <f t="shared" si="1"/>
        <v>153004</v>
      </c>
      <c r="D28" s="232">
        <f t="shared" si="1"/>
        <v>148942</v>
      </c>
      <c r="E28" s="232">
        <f t="shared" si="1"/>
        <v>95332</v>
      </c>
      <c r="F28" s="232">
        <f t="shared" si="1"/>
        <v>104239</v>
      </c>
      <c r="G28" s="259">
        <f t="shared" si="1"/>
        <v>22245</v>
      </c>
      <c r="H28" s="232">
        <f t="shared" si="1"/>
        <v>633064</v>
      </c>
      <c r="I28" s="232">
        <f t="shared" si="1"/>
        <v>256311</v>
      </c>
      <c r="J28" s="232">
        <f t="shared" si="1"/>
        <v>257357</v>
      </c>
      <c r="K28" s="232">
        <f t="shared" si="1"/>
        <v>1713597</v>
      </c>
      <c r="L28" s="86" t="s">
        <v>475</v>
      </c>
    </row>
    <row r="29" spans="1:12" ht="12.75">
      <c r="A29" s="31" t="s">
        <v>71</v>
      </c>
      <c r="L29" s="25" t="s">
        <v>331</v>
      </c>
    </row>
  </sheetData>
  <mergeCells count="5">
    <mergeCell ref="A1:L1"/>
    <mergeCell ref="A3:L3"/>
    <mergeCell ref="A5:A6"/>
    <mergeCell ref="L5:L6"/>
    <mergeCell ref="A2:L2"/>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rightToLeft="1" view="pageBreakPreview" zoomScale="60" zoomScaleNormal="100" workbookViewId="0">
      <selection activeCell="R25" sqref="R25"/>
    </sheetView>
  </sheetViews>
  <sheetFormatPr defaultColWidth="11.42578125" defaultRowHeight="24.95" customHeight="1"/>
  <cols>
    <col min="1" max="1" width="35.7109375" style="11" customWidth="1"/>
    <col min="2" max="11" width="10.7109375" style="11" customWidth="1"/>
    <col min="12" max="12" width="35.7109375" style="11" customWidth="1"/>
    <col min="13" max="16384" width="11.42578125" style="11"/>
  </cols>
  <sheetData>
    <row r="1" spans="1:12" s="7" customFormat="1" ht="20.25" customHeight="1">
      <c r="A1" s="1033" t="s">
        <v>995</v>
      </c>
      <c r="B1" s="1033"/>
      <c r="C1" s="1033"/>
      <c r="D1" s="1033"/>
      <c r="E1" s="1033"/>
      <c r="F1" s="1033"/>
      <c r="G1" s="1033"/>
      <c r="H1" s="1033"/>
      <c r="I1" s="1033"/>
      <c r="J1" s="1033"/>
      <c r="K1" s="1033"/>
      <c r="L1" s="1033"/>
    </row>
    <row r="2" spans="1:12" s="7" customFormat="1" ht="20.25" customHeight="1">
      <c r="A2" s="1034" t="s">
        <v>1113</v>
      </c>
      <c r="B2" s="1034"/>
      <c r="C2" s="1034"/>
      <c r="D2" s="1034"/>
      <c r="E2" s="1034"/>
      <c r="F2" s="1034"/>
      <c r="G2" s="1034"/>
      <c r="H2" s="1034"/>
      <c r="I2" s="1034"/>
      <c r="J2" s="1034"/>
      <c r="K2" s="1034"/>
      <c r="L2" s="1034"/>
    </row>
    <row r="3" spans="1:12" s="7" customFormat="1" ht="20.25">
      <c r="A3" s="1034">
        <v>2021</v>
      </c>
      <c r="B3" s="1034"/>
      <c r="C3" s="1034"/>
      <c r="D3" s="1034"/>
      <c r="E3" s="1034"/>
      <c r="F3" s="1034"/>
      <c r="G3" s="1034"/>
      <c r="H3" s="1034"/>
      <c r="I3" s="1034"/>
      <c r="J3" s="1034"/>
      <c r="K3" s="1034"/>
      <c r="L3" s="1034"/>
    </row>
    <row r="4" spans="1:12" s="612" customFormat="1" ht="21" customHeight="1">
      <c r="A4" s="610" t="s">
        <v>200</v>
      </c>
      <c r="B4" s="611"/>
      <c r="C4" s="611"/>
      <c r="D4" s="611"/>
      <c r="E4" s="611"/>
      <c r="F4" s="611"/>
      <c r="G4" s="611"/>
      <c r="H4" s="611"/>
      <c r="I4" s="611"/>
      <c r="J4" s="611"/>
      <c r="K4" s="611"/>
      <c r="L4" s="613" t="s">
        <v>201</v>
      </c>
    </row>
    <row r="5" spans="1:12" s="9" customFormat="1" ht="79.5" customHeight="1">
      <c r="A5" s="1094" t="s">
        <v>518</v>
      </c>
      <c r="B5" s="454" t="s">
        <v>1154</v>
      </c>
      <c r="C5" s="454" t="s">
        <v>28</v>
      </c>
      <c r="D5" s="454" t="s">
        <v>30</v>
      </c>
      <c r="E5" s="454" t="s">
        <v>32</v>
      </c>
      <c r="F5" s="454" t="s">
        <v>34</v>
      </c>
      <c r="G5" s="454" t="s">
        <v>1155</v>
      </c>
      <c r="H5" s="454" t="s">
        <v>1157</v>
      </c>
      <c r="I5" s="454" t="s">
        <v>1156</v>
      </c>
      <c r="J5" s="454" t="s">
        <v>39</v>
      </c>
      <c r="K5" s="454" t="s">
        <v>474</v>
      </c>
      <c r="L5" s="1098" t="s">
        <v>467</v>
      </c>
    </row>
    <row r="6" spans="1:12" s="10" customFormat="1" ht="56.25">
      <c r="A6" s="1095"/>
      <c r="B6" s="461" t="s">
        <v>23</v>
      </c>
      <c r="C6" s="461" t="s">
        <v>27</v>
      </c>
      <c r="D6" s="461" t="s">
        <v>29</v>
      </c>
      <c r="E6" s="461" t="s">
        <v>31</v>
      </c>
      <c r="F6" s="455" t="s">
        <v>33</v>
      </c>
      <c r="G6" s="461" t="s">
        <v>35</v>
      </c>
      <c r="H6" s="461" t="s">
        <v>36</v>
      </c>
      <c r="I6" s="455" t="s">
        <v>37</v>
      </c>
      <c r="J6" s="461" t="s">
        <v>38</v>
      </c>
      <c r="K6" s="456" t="s">
        <v>475</v>
      </c>
      <c r="L6" s="1099"/>
    </row>
    <row r="7" spans="1:12" s="1" customFormat="1" ht="15.75" thickBot="1">
      <c r="A7" s="45" t="s">
        <v>525</v>
      </c>
      <c r="B7" s="775">
        <v>212</v>
      </c>
      <c r="C7" s="775">
        <v>2157</v>
      </c>
      <c r="D7" s="775">
        <v>406</v>
      </c>
      <c r="E7" s="775">
        <v>1075</v>
      </c>
      <c r="F7" s="775">
        <v>0</v>
      </c>
      <c r="G7" s="775">
        <v>0</v>
      </c>
      <c r="H7" s="775">
        <v>0</v>
      </c>
      <c r="I7" s="775">
        <v>0</v>
      </c>
      <c r="J7" s="775">
        <v>0</v>
      </c>
      <c r="K7" s="251">
        <f t="shared" ref="K7:K26" si="0">SUM(B7:J7)</f>
        <v>3850</v>
      </c>
      <c r="L7" s="776" t="s">
        <v>545</v>
      </c>
    </row>
    <row r="8" spans="1:12" s="1" customFormat="1" ht="15.75" thickBot="1">
      <c r="A8" s="40" t="s">
        <v>526</v>
      </c>
      <c r="B8" s="295">
        <v>17</v>
      </c>
      <c r="C8" s="295">
        <v>434</v>
      </c>
      <c r="D8" s="295">
        <v>159</v>
      </c>
      <c r="E8" s="295">
        <v>605</v>
      </c>
      <c r="F8" s="295">
        <v>278</v>
      </c>
      <c r="G8" s="295">
        <v>0</v>
      </c>
      <c r="H8" s="295">
        <v>0</v>
      </c>
      <c r="I8" s="295">
        <v>0</v>
      </c>
      <c r="J8" s="295">
        <v>0</v>
      </c>
      <c r="K8" s="236">
        <f t="shared" si="0"/>
        <v>1493</v>
      </c>
      <c r="L8" s="43" t="s">
        <v>428</v>
      </c>
    </row>
    <row r="9" spans="1:12" s="1" customFormat="1" ht="30.75" thickBot="1">
      <c r="A9" s="45" t="s">
        <v>527</v>
      </c>
      <c r="B9" s="294">
        <v>96</v>
      </c>
      <c r="C9" s="294">
        <v>952</v>
      </c>
      <c r="D9" s="294">
        <v>448</v>
      </c>
      <c r="E9" s="294">
        <v>675</v>
      </c>
      <c r="F9" s="294">
        <v>0</v>
      </c>
      <c r="G9" s="294">
        <v>0</v>
      </c>
      <c r="H9" s="294">
        <v>0</v>
      </c>
      <c r="I9" s="294">
        <v>0</v>
      </c>
      <c r="J9" s="294">
        <v>0</v>
      </c>
      <c r="K9" s="233">
        <f t="shared" si="0"/>
        <v>2171</v>
      </c>
      <c r="L9" s="42" t="s">
        <v>546</v>
      </c>
    </row>
    <row r="10" spans="1:12" s="1" customFormat="1" ht="30.75" customHeight="1" thickBot="1">
      <c r="A10" s="40" t="s">
        <v>528</v>
      </c>
      <c r="B10" s="295">
        <v>0</v>
      </c>
      <c r="C10" s="295">
        <v>163</v>
      </c>
      <c r="D10" s="295">
        <v>0</v>
      </c>
      <c r="E10" s="295">
        <v>84</v>
      </c>
      <c r="F10" s="295">
        <v>0</v>
      </c>
      <c r="G10" s="295">
        <v>0</v>
      </c>
      <c r="H10" s="295">
        <v>0</v>
      </c>
      <c r="I10" s="295">
        <v>0</v>
      </c>
      <c r="J10" s="295">
        <v>0</v>
      </c>
      <c r="K10" s="236">
        <f t="shared" si="0"/>
        <v>247</v>
      </c>
      <c r="L10" s="43" t="s">
        <v>547</v>
      </c>
    </row>
    <row r="11" spans="1:12" s="1" customFormat="1" ht="15.75" thickBot="1">
      <c r="A11" s="45" t="s">
        <v>529</v>
      </c>
      <c r="B11" s="294">
        <v>216</v>
      </c>
      <c r="C11" s="294">
        <v>1513</v>
      </c>
      <c r="D11" s="294">
        <v>726</v>
      </c>
      <c r="E11" s="294">
        <v>1257</v>
      </c>
      <c r="F11" s="294">
        <v>0</v>
      </c>
      <c r="G11" s="294">
        <v>0</v>
      </c>
      <c r="H11" s="294">
        <v>0</v>
      </c>
      <c r="I11" s="294">
        <v>0</v>
      </c>
      <c r="J11" s="294">
        <v>39</v>
      </c>
      <c r="K11" s="233">
        <f t="shared" si="0"/>
        <v>3751</v>
      </c>
      <c r="L11" s="42" t="s">
        <v>429</v>
      </c>
    </row>
    <row r="12" spans="1:12" s="1" customFormat="1" ht="30.75" thickBot="1">
      <c r="A12" s="40" t="s">
        <v>530</v>
      </c>
      <c r="B12" s="295">
        <v>1148</v>
      </c>
      <c r="C12" s="295">
        <v>3593</v>
      </c>
      <c r="D12" s="295">
        <v>2295</v>
      </c>
      <c r="E12" s="295">
        <v>4327</v>
      </c>
      <c r="F12" s="295">
        <v>14199</v>
      </c>
      <c r="G12" s="295">
        <v>0</v>
      </c>
      <c r="H12" s="295">
        <v>13</v>
      </c>
      <c r="I12" s="295">
        <v>0</v>
      </c>
      <c r="J12" s="295">
        <v>2311</v>
      </c>
      <c r="K12" s="236">
        <f t="shared" si="0"/>
        <v>27886</v>
      </c>
      <c r="L12" s="43" t="s">
        <v>548</v>
      </c>
    </row>
    <row r="13" spans="1:12" s="1" customFormat="1" ht="15.75" thickBot="1">
      <c r="A13" s="45" t="s">
        <v>531</v>
      </c>
      <c r="B13" s="294">
        <v>249</v>
      </c>
      <c r="C13" s="294">
        <v>3510</v>
      </c>
      <c r="D13" s="294">
        <v>371</v>
      </c>
      <c r="E13" s="294">
        <v>2451</v>
      </c>
      <c r="F13" s="294">
        <v>1087</v>
      </c>
      <c r="G13" s="294">
        <v>0</v>
      </c>
      <c r="H13" s="294">
        <v>13</v>
      </c>
      <c r="I13" s="294">
        <v>0</v>
      </c>
      <c r="J13" s="294">
        <v>2146</v>
      </c>
      <c r="K13" s="233">
        <f t="shared" si="0"/>
        <v>9827</v>
      </c>
      <c r="L13" s="42" t="s">
        <v>549</v>
      </c>
    </row>
    <row r="14" spans="1:12" s="1" customFormat="1" ht="26.25" thickBot="1">
      <c r="A14" s="40" t="s">
        <v>532</v>
      </c>
      <c r="B14" s="295">
        <v>873</v>
      </c>
      <c r="C14" s="295">
        <v>1088</v>
      </c>
      <c r="D14" s="295">
        <v>753</v>
      </c>
      <c r="E14" s="295">
        <v>3923</v>
      </c>
      <c r="F14" s="295">
        <v>13646</v>
      </c>
      <c r="G14" s="295">
        <v>0</v>
      </c>
      <c r="H14" s="295">
        <v>195</v>
      </c>
      <c r="I14" s="295">
        <v>0</v>
      </c>
      <c r="J14" s="295">
        <v>1558</v>
      </c>
      <c r="K14" s="236">
        <f t="shared" si="0"/>
        <v>22036</v>
      </c>
      <c r="L14" s="43" t="s">
        <v>550</v>
      </c>
    </row>
    <row r="15" spans="1:12" s="1" customFormat="1" ht="15.75" thickBot="1">
      <c r="A15" s="45" t="s">
        <v>533</v>
      </c>
      <c r="B15" s="294">
        <v>346</v>
      </c>
      <c r="C15" s="294">
        <v>2007</v>
      </c>
      <c r="D15" s="294">
        <v>733</v>
      </c>
      <c r="E15" s="294">
        <v>739</v>
      </c>
      <c r="F15" s="294">
        <v>26</v>
      </c>
      <c r="G15" s="294">
        <v>0</v>
      </c>
      <c r="H15" s="294">
        <v>0</v>
      </c>
      <c r="I15" s="294">
        <v>0</v>
      </c>
      <c r="J15" s="294">
        <v>0</v>
      </c>
      <c r="K15" s="233">
        <f t="shared" si="0"/>
        <v>3851</v>
      </c>
      <c r="L15" s="42" t="s">
        <v>551</v>
      </c>
    </row>
    <row r="16" spans="1:12" s="1" customFormat="1" ht="15.75" thickBot="1">
      <c r="A16" s="40" t="s">
        <v>534</v>
      </c>
      <c r="B16" s="295">
        <v>445</v>
      </c>
      <c r="C16" s="295">
        <v>2133</v>
      </c>
      <c r="D16" s="295">
        <v>489</v>
      </c>
      <c r="E16" s="295">
        <v>2651</v>
      </c>
      <c r="F16" s="295">
        <v>43</v>
      </c>
      <c r="G16" s="295">
        <v>0</v>
      </c>
      <c r="H16" s="295">
        <v>0</v>
      </c>
      <c r="I16" s="295">
        <v>0</v>
      </c>
      <c r="J16" s="295">
        <v>16</v>
      </c>
      <c r="K16" s="236">
        <f t="shared" si="0"/>
        <v>5777</v>
      </c>
      <c r="L16" s="43" t="s">
        <v>552</v>
      </c>
    </row>
    <row r="17" spans="1:12" s="1" customFormat="1" ht="15.75" thickBot="1">
      <c r="A17" s="45" t="s">
        <v>535</v>
      </c>
      <c r="B17" s="294">
        <v>110</v>
      </c>
      <c r="C17" s="294">
        <v>272</v>
      </c>
      <c r="D17" s="294">
        <v>481</v>
      </c>
      <c r="E17" s="294">
        <v>430</v>
      </c>
      <c r="F17" s="294">
        <v>41</v>
      </c>
      <c r="G17" s="294">
        <v>0</v>
      </c>
      <c r="H17" s="294">
        <v>0</v>
      </c>
      <c r="I17" s="294">
        <v>0</v>
      </c>
      <c r="J17" s="294">
        <v>0</v>
      </c>
      <c r="K17" s="233">
        <f t="shared" si="0"/>
        <v>1334</v>
      </c>
      <c r="L17" s="42" t="s">
        <v>553</v>
      </c>
    </row>
    <row r="18" spans="1:12" s="1" customFormat="1" ht="26.25" thickBot="1">
      <c r="A18" s="40" t="s">
        <v>536</v>
      </c>
      <c r="B18" s="295">
        <v>143</v>
      </c>
      <c r="C18" s="295">
        <v>1532</v>
      </c>
      <c r="D18" s="295">
        <v>384</v>
      </c>
      <c r="E18" s="295">
        <v>1343</v>
      </c>
      <c r="F18" s="295">
        <v>0</v>
      </c>
      <c r="G18" s="295">
        <v>0</v>
      </c>
      <c r="H18" s="295">
        <v>0</v>
      </c>
      <c r="I18" s="295">
        <v>0</v>
      </c>
      <c r="J18" s="295">
        <v>0</v>
      </c>
      <c r="K18" s="236">
        <f t="shared" si="0"/>
        <v>3402</v>
      </c>
      <c r="L18" s="43" t="s">
        <v>554</v>
      </c>
    </row>
    <row r="19" spans="1:12" s="1" customFormat="1" ht="26.25" thickBot="1">
      <c r="A19" s="45" t="s">
        <v>537</v>
      </c>
      <c r="B19" s="294">
        <v>429</v>
      </c>
      <c r="C19" s="294">
        <v>2658</v>
      </c>
      <c r="D19" s="294">
        <v>763</v>
      </c>
      <c r="E19" s="294">
        <v>2915</v>
      </c>
      <c r="F19" s="294">
        <v>9169</v>
      </c>
      <c r="G19" s="294">
        <v>0</v>
      </c>
      <c r="H19" s="294">
        <v>0</v>
      </c>
      <c r="I19" s="294">
        <v>0</v>
      </c>
      <c r="J19" s="294">
        <v>18251</v>
      </c>
      <c r="K19" s="233">
        <f t="shared" si="0"/>
        <v>34185</v>
      </c>
      <c r="L19" s="42" t="s">
        <v>555</v>
      </c>
    </row>
    <row r="20" spans="1:12" s="1" customFormat="1" ht="30.75" thickBot="1">
      <c r="A20" s="40" t="s">
        <v>538</v>
      </c>
      <c r="B20" s="295">
        <v>880</v>
      </c>
      <c r="C20" s="295">
        <v>10714</v>
      </c>
      <c r="D20" s="295">
        <v>2341</v>
      </c>
      <c r="E20" s="295">
        <v>8285</v>
      </c>
      <c r="F20" s="295">
        <v>649</v>
      </c>
      <c r="G20" s="295">
        <v>0</v>
      </c>
      <c r="H20" s="295">
        <v>0</v>
      </c>
      <c r="I20" s="295">
        <v>0</v>
      </c>
      <c r="J20" s="295">
        <v>84</v>
      </c>
      <c r="K20" s="236">
        <f t="shared" si="0"/>
        <v>22953</v>
      </c>
      <c r="L20" s="43" t="s">
        <v>556</v>
      </c>
    </row>
    <row r="21" spans="1:12" s="1" customFormat="1" ht="15.75" thickBot="1">
      <c r="A21" s="45" t="s">
        <v>47</v>
      </c>
      <c r="B21" s="294">
        <v>1013</v>
      </c>
      <c r="C21" s="294">
        <v>20720</v>
      </c>
      <c r="D21" s="294">
        <v>3533</v>
      </c>
      <c r="E21" s="294">
        <v>3099</v>
      </c>
      <c r="F21" s="294">
        <v>2443</v>
      </c>
      <c r="G21" s="294">
        <v>0</v>
      </c>
      <c r="H21" s="294">
        <v>0</v>
      </c>
      <c r="I21" s="294">
        <v>0</v>
      </c>
      <c r="J21" s="294">
        <v>166</v>
      </c>
      <c r="K21" s="233">
        <f t="shared" si="0"/>
        <v>30974</v>
      </c>
      <c r="L21" s="42" t="s">
        <v>430</v>
      </c>
    </row>
    <row r="22" spans="1:12" s="1" customFormat="1" ht="30.75" thickBot="1">
      <c r="A22" s="40" t="s">
        <v>539</v>
      </c>
      <c r="B22" s="295">
        <v>414</v>
      </c>
      <c r="C22" s="295">
        <v>16076</v>
      </c>
      <c r="D22" s="295">
        <v>4115</v>
      </c>
      <c r="E22" s="295">
        <v>3961</v>
      </c>
      <c r="F22" s="295">
        <v>1062</v>
      </c>
      <c r="G22" s="295">
        <v>0</v>
      </c>
      <c r="H22" s="295">
        <v>0</v>
      </c>
      <c r="I22" s="295">
        <v>0</v>
      </c>
      <c r="J22" s="295">
        <v>2720</v>
      </c>
      <c r="K22" s="236">
        <f t="shared" si="0"/>
        <v>28348</v>
      </c>
      <c r="L22" s="43" t="s">
        <v>557</v>
      </c>
    </row>
    <row r="23" spans="1:12" s="1" customFormat="1" ht="15.75" thickBot="1">
      <c r="A23" s="45" t="s">
        <v>540</v>
      </c>
      <c r="B23" s="294">
        <v>66</v>
      </c>
      <c r="C23" s="294">
        <v>946</v>
      </c>
      <c r="D23" s="294">
        <v>265</v>
      </c>
      <c r="E23" s="294">
        <v>465</v>
      </c>
      <c r="F23" s="294">
        <v>45</v>
      </c>
      <c r="G23" s="294">
        <v>0</v>
      </c>
      <c r="H23" s="294">
        <v>0</v>
      </c>
      <c r="I23" s="294">
        <v>0</v>
      </c>
      <c r="J23" s="294">
        <v>0</v>
      </c>
      <c r="K23" s="233">
        <f t="shared" si="0"/>
        <v>1787</v>
      </c>
      <c r="L23" s="42" t="s">
        <v>558</v>
      </c>
    </row>
    <row r="24" spans="1:12" s="1" customFormat="1" ht="15.75" thickBot="1">
      <c r="A24" s="40" t="s">
        <v>541</v>
      </c>
      <c r="B24" s="295">
        <v>41</v>
      </c>
      <c r="C24" s="295">
        <v>39</v>
      </c>
      <c r="D24" s="295">
        <v>97</v>
      </c>
      <c r="E24" s="295">
        <v>822</v>
      </c>
      <c r="F24" s="295">
        <v>4680</v>
      </c>
      <c r="G24" s="295">
        <v>0</v>
      </c>
      <c r="H24" s="295">
        <v>0</v>
      </c>
      <c r="I24" s="295">
        <v>0</v>
      </c>
      <c r="J24" s="295">
        <v>78</v>
      </c>
      <c r="K24" s="236">
        <f t="shared" si="0"/>
        <v>5757</v>
      </c>
      <c r="L24" s="43" t="s">
        <v>559</v>
      </c>
    </row>
    <row r="25" spans="1:12" s="1" customFormat="1" ht="51.75" thickBot="1">
      <c r="A25" s="45" t="s">
        <v>542</v>
      </c>
      <c r="B25" s="294">
        <v>0</v>
      </c>
      <c r="C25" s="294">
        <v>138</v>
      </c>
      <c r="D25" s="294">
        <v>579</v>
      </c>
      <c r="E25" s="294">
        <v>0</v>
      </c>
      <c r="F25" s="294">
        <v>5793</v>
      </c>
      <c r="G25" s="294">
        <v>0</v>
      </c>
      <c r="H25" s="294">
        <v>17</v>
      </c>
      <c r="I25" s="294">
        <v>328</v>
      </c>
      <c r="J25" s="294">
        <v>89518</v>
      </c>
      <c r="K25" s="233">
        <f t="shared" si="0"/>
        <v>96373</v>
      </c>
      <c r="L25" s="42" t="s">
        <v>560</v>
      </c>
    </row>
    <row r="26" spans="1:12" s="1" customFormat="1" ht="30">
      <c r="A26" s="777" t="s">
        <v>543</v>
      </c>
      <c r="B26" s="778">
        <v>166</v>
      </c>
      <c r="C26" s="778">
        <v>1010</v>
      </c>
      <c r="D26" s="778">
        <v>170</v>
      </c>
      <c r="E26" s="778">
        <v>639</v>
      </c>
      <c r="F26" s="778">
        <v>0</v>
      </c>
      <c r="G26" s="778">
        <v>0</v>
      </c>
      <c r="H26" s="778">
        <v>0</v>
      </c>
      <c r="I26" s="778">
        <v>0</v>
      </c>
      <c r="J26" s="778">
        <v>0</v>
      </c>
      <c r="K26" s="779">
        <f t="shared" si="0"/>
        <v>1985</v>
      </c>
      <c r="L26" s="780" t="s">
        <v>561</v>
      </c>
    </row>
    <row r="27" spans="1:12" s="1" customFormat="1" ht="15">
      <c r="A27" s="323" t="s">
        <v>474</v>
      </c>
      <c r="B27" s="785">
        <f>SUM(B7:B26)</f>
        <v>6864</v>
      </c>
      <c r="C27" s="785">
        <f t="shared" ref="C27:K27" si="1">SUM(C7:C26)</f>
        <v>71655</v>
      </c>
      <c r="D27" s="785">
        <f t="shared" si="1"/>
        <v>19108</v>
      </c>
      <c r="E27" s="785">
        <f t="shared" si="1"/>
        <v>39746</v>
      </c>
      <c r="F27" s="785">
        <f t="shared" si="1"/>
        <v>53161</v>
      </c>
      <c r="G27" s="785">
        <f t="shared" si="1"/>
        <v>0</v>
      </c>
      <c r="H27" s="785">
        <f t="shared" si="1"/>
        <v>238</v>
      </c>
      <c r="I27" s="785">
        <f t="shared" si="1"/>
        <v>328</v>
      </c>
      <c r="J27" s="785">
        <f t="shared" si="1"/>
        <v>116887</v>
      </c>
      <c r="K27" s="243">
        <f t="shared" si="1"/>
        <v>307987</v>
      </c>
      <c r="L27" s="781" t="s">
        <v>475</v>
      </c>
    </row>
    <row r="28" spans="1:12" ht="12.75">
      <c r="A28" s="31" t="s">
        <v>454</v>
      </c>
      <c r="L28" s="25" t="s">
        <v>331</v>
      </c>
    </row>
  </sheetData>
  <mergeCells count="5">
    <mergeCell ref="A1:L1"/>
    <mergeCell ref="A3:L3"/>
    <mergeCell ref="A5:A6"/>
    <mergeCell ref="L5:L6"/>
    <mergeCell ref="A2:L2"/>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rightToLeft="1" view="pageBreakPreview" zoomScaleNormal="100" zoomScaleSheetLayoutView="100" workbookViewId="0">
      <selection activeCell="G13" sqref="G13"/>
    </sheetView>
  </sheetViews>
  <sheetFormatPr defaultColWidth="11.42578125" defaultRowHeight="12.75"/>
  <cols>
    <col min="1" max="1" width="5.85546875" style="114" customWidth="1"/>
    <col min="2" max="2" width="38.7109375" style="126" customWidth="1"/>
    <col min="3" max="3" width="11.42578125" style="127" customWidth="1"/>
    <col min="4" max="4" width="38.7109375" style="126" customWidth="1"/>
    <col min="5" max="5" width="3.7109375" style="114" customWidth="1"/>
    <col min="6" max="16384" width="11.42578125" style="126"/>
  </cols>
  <sheetData>
    <row r="1" spans="1:5" ht="36" customHeight="1">
      <c r="A1" s="533"/>
      <c r="B1" s="826" t="s">
        <v>959</v>
      </c>
      <c r="C1" s="827"/>
      <c r="D1" s="828" t="s">
        <v>737</v>
      </c>
      <c r="E1" s="533"/>
    </row>
    <row r="2" spans="1:5">
      <c r="B2" s="114"/>
      <c r="C2" s="114"/>
      <c r="D2" s="113"/>
    </row>
    <row r="3" spans="1:5" ht="33.75" customHeight="1">
      <c r="A3" s="529">
        <v>1</v>
      </c>
      <c r="B3" s="530" t="s">
        <v>736</v>
      </c>
      <c r="C3" s="128"/>
      <c r="D3" s="531" t="s">
        <v>735</v>
      </c>
      <c r="E3" s="532">
        <v>1</v>
      </c>
    </row>
    <row r="4" spans="1:5" ht="75">
      <c r="A4" s="529">
        <v>2</v>
      </c>
      <c r="B4" s="530" t="s">
        <v>1056</v>
      </c>
      <c r="C4" s="128"/>
      <c r="D4" s="531" t="s">
        <v>1057</v>
      </c>
      <c r="E4" s="532">
        <v>2</v>
      </c>
    </row>
    <row r="5" spans="1:5" ht="33" customHeight="1">
      <c r="A5" s="529">
        <v>3</v>
      </c>
      <c r="B5" s="530" t="s">
        <v>976</v>
      </c>
      <c r="C5" s="128"/>
      <c r="D5" s="531" t="s">
        <v>942</v>
      </c>
      <c r="E5" s="532">
        <v>3</v>
      </c>
    </row>
    <row r="6" spans="1:5" ht="36.75" customHeight="1">
      <c r="A6" s="529">
        <v>4</v>
      </c>
      <c r="B6" s="530" t="s">
        <v>734</v>
      </c>
      <c r="C6" s="114"/>
      <c r="D6" s="531" t="s">
        <v>733</v>
      </c>
      <c r="E6" s="532">
        <v>4</v>
      </c>
    </row>
    <row r="7" spans="1:5" ht="86.25" customHeight="1">
      <c r="A7" s="529">
        <v>5</v>
      </c>
      <c r="B7" s="530" t="s">
        <v>1232</v>
      </c>
      <c r="C7" s="114"/>
      <c r="D7" s="531" t="s">
        <v>1058</v>
      </c>
      <c r="E7" s="532">
        <v>5</v>
      </c>
    </row>
    <row r="8" spans="1:5" ht="48" customHeight="1">
      <c r="A8" s="529">
        <v>6</v>
      </c>
      <c r="B8" s="530" t="s">
        <v>943</v>
      </c>
      <c r="C8" s="114"/>
      <c r="D8" s="531" t="s">
        <v>944</v>
      </c>
      <c r="E8" s="532">
        <v>6</v>
      </c>
    </row>
    <row r="14" spans="1:5" ht="12.75" customHeight="1"/>
    <row r="15" spans="1:5" ht="12.75" customHeight="1"/>
    <row r="24" ht="12.75" customHeight="1"/>
    <row r="25" ht="12.75" customHeight="1"/>
    <row r="33" ht="12.75" customHeight="1"/>
    <row r="34" ht="12.75" customHeight="1"/>
    <row r="42" ht="12.75" customHeight="1"/>
    <row r="43" ht="12.75" customHeight="1"/>
    <row r="50" ht="12.75" customHeight="1"/>
    <row r="51" ht="12.75" customHeight="1"/>
  </sheetData>
  <printOptions horizontalCentered="1"/>
  <pageMargins left="0" right="0" top="0.98425196850393704" bottom="0" header="0" footer="0"/>
  <pageSetup paperSize="9" scale="9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rightToLeft="1" view="pageBreakPreview" zoomScale="70" zoomScaleNormal="100" zoomScaleSheetLayoutView="70" workbookViewId="0">
      <selection activeCell="O24" sqref="O24"/>
    </sheetView>
  </sheetViews>
  <sheetFormatPr defaultColWidth="11.42578125" defaultRowHeight="24.95" customHeight="1"/>
  <cols>
    <col min="1" max="1" width="30.7109375" style="11" customWidth="1"/>
    <col min="2" max="8" width="10.28515625" style="11" customWidth="1"/>
    <col min="9" max="9" width="11.85546875" style="11" bestFit="1" customWidth="1"/>
    <col min="10" max="10" width="30.7109375" style="11" customWidth="1"/>
    <col min="11" max="16384" width="11.42578125" style="11"/>
  </cols>
  <sheetData>
    <row r="1" spans="1:10" s="7" customFormat="1" ht="23.25">
      <c r="A1" s="1033" t="s">
        <v>996</v>
      </c>
      <c r="B1" s="1033"/>
      <c r="C1" s="1033"/>
      <c r="D1" s="1033"/>
      <c r="E1" s="1033"/>
      <c r="F1" s="1033"/>
      <c r="G1" s="1033"/>
      <c r="H1" s="1033"/>
      <c r="I1" s="1033"/>
      <c r="J1" s="1033"/>
    </row>
    <row r="2" spans="1:10" s="7" customFormat="1" ht="20.25">
      <c r="A2" s="1034" t="s">
        <v>1114</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612" customFormat="1" ht="21" customHeight="1">
      <c r="A4" s="610" t="s">
        <v>203</v>
      </c>
      <c r="B4" s="611"/>
      <c r="C4" s="611"/>
      <c r="D4" s="611"/>
      <c r="E4" s="611"/>
      <c r="F4" s="611"/>
      <c r="G4" s="611"/>
      <c r="H4" s="611"/>
      <c r="I4" s="611"/>
      <c r="J4" s="613" t="s">
        <v>204</v>
      </c>
    </row>
    <row r="5" spans="1:10" s="9" customFormat="1" ht="40.5" customHeight="1">
      <c r="A5" s="1100" t="s">
        <v>26</v>
      </c>
      <c r="B5" s="463" t="s">
        <v>0</v>
      </c>
      <c r="C5" s="463" t="s">
        <v>2</v>
      </c>
      <c r="D5" s="463" t="s">
        <v>4</v>
      </c>
      <c r="E5" s="463" t="s">
        <v>10</v>
      </c>
      <c r="F5" s="463" t="s">
        <v>12</v>
      </c>
      <c r="G5" s="463" t="s">
        <v>122</v>
      </c>
      <c r="H5" s="463" t="s">
        <v>116</v>
      </c>
      <c r="I5" s="463" t="s">
        <v>474</v>
      </c>
      <c r="J5" s="1102" t="s">
        <v>619</v>
      </c>
    </row>
    <row r="6" spans="1:10" s="10" customFormat="1" ht="42" customHeight="1">
      <c r="A6" s="1101"/>
      <c r="B6" s="411" t="s">
        <v>508</v>
      </c>
      <c r="C6" s="411" t="s">
        <v>1</v>
      </c>
      <c r="D6" s="411" t="s">
        <v>3</v>
      </c>
      <c r="E6" s="411" t="s">
        <v>9</v>
      </c>
      <c r="F6" s="411" t="s">
        <v>11</v>
      </c>
      <c r="G6" s="411" t="s">
        <v>126</v>
      </c>
      <c r="H6" s="411" t="s">
        <v>162</v>
      </c>
      <c r="I6" s="412" t="s">
        <v>475</v>
      </c>
      <c r="J6" s="1103"/>
    </row>
    <row r="7" spans="1:10" s="1" customFormat="1" ht="35.1" customHeight="1" thickBot="1">
      <c r="A7" s="45" t="s">
        <v>1154</v>
      </c>
      <c r="B7" s="359">
        <v>0</v>
      </c>
      <c r="C7" s="359">
        <v>0</v>
      </c>
      <c r="D7" s="359">
        <v>0</v>
      </c>
      <c r="E7" s="359">
        <v>0</v>
      </c>
      <c r="F7" s="359">
        <v>1587</v>
      </c>
      <c r="G7" s="359">
        <v>1863</v>
      </c>
      <c r="H7" s="359">
        <v>46517</v>
      </c>
      <c r="I7" s="252">
        <f t="shared" ref="I7:I15" si="0">SUM(B7:H7)</f>
        <v>49967</v>
      </c>
      <c r="J7" s="42" t="s">
        <v>23</v>
      </c>
    </row>
    <row r="8" spans="1:10" s="1" customFormat="1" ht="35.1" customHeight="1" thickBot="1">
      <c r="A8" s="40" t="s">
        <v>28</v>
      </c>
      <c r="B8" s="360">
        <v>0</v>
      </c>
      <c r="C8" s="360">
        <v>0</v>
      </c>
      <c r="D8" s="360">
        <v>0</v>
      </c>
      <c r="E8" s="360">
        <v>0</v>
      </c>
      <c r="F8" s="360">
        <v>0</v>
      </c>
      <c r="G8" s="360">
        <v>0</v>
      </c>
      <c r="H8" s="360">
        <v>224659</v>
      </c>
      <c r="I8" s="253">
        <f t="shared" si="0"/>
        <v>224659</v>
      </c>
      <c r="J8" s="43" t="s">
        <v>27</v>
      </c>
    </row>
    <row r="9" spans="1:10" s="1" customFormat="1" ht="35.1" customHeight="1" thickBot="1">
      <c r="A9" s="45" t="s">
        <v>30</v>
      </c>
      <c r="B9" s="359">
        <v>0</v>
      </c>
      <c r="C9" s="359">
        <v>0</v>
      </c>
      <c r="D9" s="359">
        <v>0</v>
      </c>
      <c r="E9" s="359">
        <v>0</v>
      </c>
      <c r="F9" s="359">
        <v>31229</v>
      </c>
      <c r="G9" s="359">
        <v>29123</v>
      </c>
      <c r="H9" s="359">
        <v>107698</v>
      </c>
      <c r="I9" s="252">
        <f t="shared" si="0"/>
        <v>168050</v>
      </c>
      <c r="J9" s="42" t="s">
        <v>29</v>
      </c>
    </row>
    <row r="10" spans="1:10" s="1" customFormat="1" ht="35.1" customHeight="1" thickBot="1">
      <c r="A10" s="40" t="s">
        <v>32</v>
      </c>
      <c r="B10" s="360">
        <v>0</v>
      </c>
      <c r="C10" s="360">
        <v>1175</v>
      </c>
      <c r="D10" s="360">
        <v>6073</v>
      </c>
      <c r="E10" s="360">
        <v>18641</v>
      </c>
      <c r="F10" s="360">
        <v>59171</v>
      </c>
      <c r="G10" s="360">
        <v>5869</v>
      </c>
      <c r="H10" s="360">
        <v>44149</v>
      </c>
      <c r="I10" s="253">
        <f t="shared" si="0"/>
        <v>135078</v>
      </c>
      <c r="J10" s="43" t="s">
        <v>31</v>
      </c>
    </row>
    <row r="11" spans="1:10" s="1" customFormat="1" ht="50.25" customHeight="1" thickBot="1">
      <c r="A11" s="45" t="s">
        <v>34</v>
      </c>
      <c r="B11" s="359">
        <v>43</v>
      </c>
      <c r="C11" s="359">
        <v>6429</v>
      </c>
      <c r="D11" s="359">
        <v>15932</v>
      </c>
      <c r="E11" s="359">
        <v>19303</v>
      </c>
      <c r="F11" s="359">
        <v>51941</v>
      </c>
      <c r="G11" s="359">
        <v>6177</v>
      </c>
      <c r="H11" s="359">
        <v>57575</v>
      </c>
      <c r="I11" s="252">
        <f t="shared" si="0"/>
        <v>157400</v>
      </c>
      <c r="J11" s="42" t="s">
        <v>33</v>
      </c>
    </row>
    <row r="12" spans="1:10" s="1" customFormat="1" ht="35.1" customHeight="1" thickBot="1">
      <c r="A12" s="40" t="s">
        <v>1155</v>
      </c>
      <c r="B12" s="360">
        <v>1881</v>
      </c>
      <c r="C12" s="360">
        <v>7048</v>
      </c>
      <c r="D12" s="360">
        <v>6436</v>
      </c>
      <c r="E12" s="360">
        <v>5317</v>
      </c>
      <c r="F12" s="360">
        <v>1537</v>
      </c>
      <c r="G12" s="360">
        <v>13</v>
      </c>
      <c r="H12" s="360">
        <v>13</v>
      </c>
      <c r="I12" s="253">
        <f t="shared" si="0"/>
        <v>22245</v>
      </c>
      <c r="J12" s="43" t="s">
        <v>35</v>
      </c>
    </row>
    <row r="13" spans="1:10" s="1" customFormat="1" ht="35.1" customHeight="1" thickBot="1">
      <c r="A13" s="45" t="s">
        <v>1157</v>
      </c>
      <c r="B13" s="359">
        <v>5585</v>
      </c>
      <c r="C13" s="359">
        <v>94395</v>
      </c>
      <c r="D13" s="359">
        <v>189689</v>
      </c>
      <c r="E13" s="359">
        <v>217431</v>
      </c>
      <c r="F13" s="359">
        <v>58117</v>
      </c>
      <c r="G13" s="359">
        <v>5186</v>
      </c>
      <c r="H13" s="359">
        <v>62899</v>
      </c>
      <c r="I13" s="252">
        <f t="shared" si="0"/>
        <v>633302</v>
      </c>
      <c r="J13" s="42" t="s">
        <v>36</v>
      </c>
    </row>
    <row r="14" spans="1:10" s="1" customFormat="1" ht="35.1" customHeight="1" thickBot="1">
      <c r="A14" s="40" t="s">
        <v>1156</v>
      </c>
      <c r="B14" s="360">
        <v>1293</v>
      </c>
      <c r="C14" s="360">
        <v>26438</v>
      </c>
      <c r="D14" s="360">
        <v>70421</v>
      </c>
      <c r="E14" s="360">
        <v>105929</v>
      </c>
      <c r="F14" s="360">
        <v>47016</v>
      </c>
      <c r="G14" s="360">
        <v>1748</v>
      </c>
      <c r="H14" s="360">
        <v>3794</v>
      </c>
      <c r="I14" s="253">
        <f t="shared" si="0"/>
        <v>256639</v>
      </c>
      <c r="J14" s="43" t="s">
        <v>37</v>
      </c>
    </row>
    <row r="15" spans="1:10" s="1" customFormat="1" ht="35.1" customHeight="1">
      <c r="A15" s="85" t="s">
        <v>39</v>
      </c>
      <c r="B15" s="404">
        <v>5993</v>
      </c>
      <c r="C15" s="404">
        <v>42832</v>
      </c>
      <c r="D15" s="404">
        <v>86335</v>
      </c>
      <c r="E15" s="404">
        <v>130284</v>
      </c>
      <c r="F15" s="404">
        <v>90844</v>
      </c>
      <c r="G15" s="404">
        <v>6752</v>
      </c>
      <c r="H15" s="404">
        <v>11204</v>
      </c>
      <c r="I15" s="464">
        <f t="shared" si="0"/>
        <v>374244</v>
      </c>
      <c r="J15" s="76" t="s">
        <v>38</v>
      </c>
    </row>
    <row r="16" spans="1:10" s="6" customFormat="1" ht="30" customHeight="1">
      <c r="A16" s="112" t="s">
        <v>474</v>
      </c>
      <c r="B16" s="232">
        <f t="shared" ref="B16:I16" si="1">SUM(B7:B15)</f>
        <v>14795</v>
      </c>
      <c r="C16" s="232">
        <f t="shared" si="1"/>
        <v>178317</v>
      </c>
      <c r="D16" s="232">
        <f t="shared" si="1"/>
        <v>374886</v>
      </c>
      <c r="E16" s="232">
        <f t="shared" si="1"/>
        <v>496905</v>
      </c>
      <c r="F16" s="232">
        <f t="shared" si="1"/>
        <v>341442</v>
      </c>
      <c r="G16" s="259">
        <f t="shared" si="1"/>
        <v>56731</v>
      </c>
      <c r="H16" s="259">
        <f t="shared" si="1"/>
        <v>558508</v>
      </c>
      <c r="I16" s="259">
        <f t="shared" si="1"/>
        <v>2021584</v>
      </c>
      <c r="J16" s="86" t="s">
        <v>475</v>
      </c>
    </row>
    <row r="17" spans="1:10" ht="18" customHeight="1">
      <c r="A17" s="31" t="s">
        <v>71</v>
      </c>
      <c r="J17"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rightToLeft="1" view="pageBreakPreview" zoomScale="80" zoomScaleNormal="100" zoomScaleSheetLayoutView="80" workbookViewId="0">
      <selection activeCell="H7" sqref="H7:H15"/>
    </sheetView>
  </sheetViews>
  <sheetFormatPr defaultColWidth="11.42578125" defaultRowHeight="24.95" customHeight="1"/>
  <cols>
    <col min="1" max="1" width="30.7109375" style="11" customWidth="1"/>
    <col min="2" max="8" width="10.28515625" style="11" customWidth="1"/>
    <col min="9" max="9" width="11.85546875" style="11" bestFit="1" customWidth="1"/>
    <col min="10" max="10" width="30.7109375" style="11" customWidth="1"/>
    <col min="11" max="16384" width="11.42578125" style="11"/>
  </cols>
  <sheetData>
    <row r="1" spans="1:10" s="7" customFormat="1" ht="23.25">
      <c r="A1" s="1033" t="s">
        <v>997</v>
      </c>
      <c r="B1" s="1033"/>
      <c r="C1" s="1033"/>
      <c r="D1" s="1033"/>
      <c r="E1" s="1033"/>
      <c r="F1" s="1033"/>
      <c r="G1" s="1033"/>
      <c r="H1" s="1033"/>
      <c r="I1" s="1033"/>
      <c r="J1" s="1033"/>
    </row>
    <row r="2" spans="1:10" s="7" customFormat="1" ht="20.25">
      <c r="A2" s="1034" t="s">
        <v>1115</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612" customFormat="1" ht="21" customHeight="1">
      <c r="A4" s="610" t="s">
        <v>205</v>
      </c>
      <c r="B4" s="611"/>
      <c r="C4" s="611"/>
      <c r="D4" s="611"/>
      <c r="E4" s="611"/>
      <c r="F4" s="611"/>
      <c r="G4" s="611"/>
      <c r="H4" s="611"/>
      <c r="I4" s="611"/>
      <c r="J4" s="613" t="s">
        <v>206</v>
      </c>
    </row>
    <row r="5" spans="1:10" s="9" customFormat="1" ht="40.5" customHeight="1">
      <c r="A5" s="1100" t="s">
        <v>26</v>
      </c>
      <c r="B5" s="463" t="s">
        <v>0</v>
      </c>
      <c r="C5" s="463" t="s">
        <v>2</v>
      </c>
      <c r="D5" s="463" t="s">
        <v>4</v>
      </c>
      <c r="E5" s="463" t="s">
        <v>10</v>
      </c>
      <c r="F5" s="463" t="s">
        <v>12</v>
      </c>
      <c r="G5" s="463" t="s">
        <v>122</v>
      </c>
      <c r="H5" s="463" t="s">
        <v>116</v>
      </c>
      <c r="I5" s="463" t="s">
        <v>474</v>
      </c>
      <c r="J5" s="1102" t="s">
        <v>619</v>
      </c>
    </row>
    <row r="6" spans="1:10" s="10" customFormat="1" ht="32.25" customHeight="1">
      <c r="A6" s="1101"/>
      <c r="B6" s="411" t="s">
        <v>508</v>
      </c>
      <c r="C6" s="411" t="s">
        <v>1</v>
      </c>
      <c r="D6" s="411" t="s">
        <v>3</v>
      </c>
      <c r="E6" s="411" t="s">
        <v>9</v>
      </c>
      <c r="F6" s="411" t="s">
        <v>11</v>
      </c>
      <c r="G6" s="411" t="s">
        <v>126</v>
      </c>
      <c r="H6" s="411" t="s">
        <v>162</v>
      </c>
      <c r="I6" s="412" t="s">
        <v>475</v>
      </c>
      <c r="J6" s="1103"/>
    </row>
    <row r="7" spans="1:10" s="1" customFormat="1" ht="35.1" customHeight="1" thickBot="1">
      <c r="A7" s="45" t="s">
        <v>1154</v>
      </c>
      <c r="B7" s="359">
        <v>0</v>
      </c>
      <c r="C7" s="359">
        <v>0</v>
      </c>
      <c r="D7" s="359">
        <v>0</v>
      </c>
      <c r="E7" s="359">
        <v>0</v>
      </c>
      <c r="F7" s="359">
        <v>1181</v>
      </c>
      <c r="G7" s="359">
        <v>1733</v>
      </c>
      <c r="H7" s="359">
        <v>40189</v>
      </c>
      <c r="I7" s="252">
        <f t="shared" ref="I7:I15" si="0">SUM(B7:H7)</f>
        <v>43103</v>
      </c>
      <c r="J7" s="42" t="s">
        <v>23</v>
      </c>
    </row>
    <row r="8" spans="1:10" s="1" customFormat="1" ht="35.1" customHeight="1" thickBot="1">
      <c r="A8" s="40" t="s">
        <v>28</v>
      </c>
      <c r="B8" s="360">
        <v>0</v>
      </c>
      <c r="C8" s="360">
        <v>0</v>
      </c>
      <c r="D8" s="360">
        <v>0</v>
      </c>
      <c r="E8" s="360">
        <v>0</v>
      </c>
      <c r="F8" s="360">
        <v>0</v>
      </c>
      <c r="G8" s="360">
        <v>0</v>
      </c>
      <c r="H8" s="360">
        <v>153004</v>
      </c>
      <c r="I8" s="253">
        <f t="shared" si="0"/>
        <v>153004</v>
      </c>
      <c r="J8" s="43" t="s">
        <v>27</v>
      </c>
    </row>
    <row r="9" spans="1:10" s="1" customFormat="1" ht="35.1" customHeight="1" thickBot="1">
      <c r="A9" s="45" t="s">
        <v>30</v>
      </c>
      <c r="B9" s="359">
        <v>0</v>
      </c>
      <c r="C9" s="359">
        <v>0</v>
      </c>
      <c r="D9" s="359">
        <v>0</v>
      </c>
      <c r="E9" s="359">
        <v>0</v>
      </c>
      <c r="F9" s="359">
        <v>25141</v>
      </c>
      <c r="G9" s="359">
        <v>25143</v>
      </c>
      <c r="H9" s="359">
        <v>98658</v>
      </c>
      <c r="I9" s="252">
        <f t="shared" si="0"/>
        <v>148942</v>
      </c>
      <c r="J9" s="42" t="s">
        <v>29</v>
      </c>
    </row>
    <row r="10" spans="1:10" s="1" customFormat="1" ht="35.1" customHeight="1" thickBot="1">
      <c r="A10" s="40" t="s">
        <v>32</v>
      </c>
      <c r="B10" s="360">
        <v>0</v>
      </c>
      <c r="C10" s="360">
        <v>1062</v>
      </c>
      <c r="D10" s="360">
        <v>5641</v>
      </c>
      <c r="E10" s="360">
        <v>15350</v>
      </c>
      <c r="F10" s="360">
        <v>40511</v>
      </c>
      <c r="G10" s="360">
        <v>3236</v>
      </c>
      <c r="H10" s="360">
        <v>29532</v>
      </c>
      <c r="I10" s="253">
        <f t="shared" si="0"/>
        <v>95332</v>
      </c>
      <c r="J10" s="43" t="s">
        <v>31</v>
      </c>
    </row>
    <row r="11" spans="1:10" s="1" customFormat="1" ht="50.25" customHeight="1" thickBot="1">
      <c r="A11" s="45" t="s">
        <v>34</v>
      </c>
      <c r="B11" s="359">
        <v>43</v>
      </c>
      <c r="C11" s="359">
        <v>4972</v>
      </c>
      <c r="D11" s="359">
        <v>13377</v>
      </c>
      <c r="E11" s="359">
        <v>14782</v>
      </c>
      <c r="F11" s="359">
        <v>39329</v>
      </c>
      <c r="G11" s="359">
        <v>3012</v>
      </c>
      <c r="H11" s="359">
        <v>28724</v>
      </c>
      <c r="I11" s="252">
        <f t="shared" si="0"/>
        <v>104239</v>
      </c>
      <c r="J11" s="42" t="s">
        <v>33</v>
      </c>
    </row>
    <row r="12" spans="1:10" s="1" customFormat="1" ht="35.1" customHeight="1" thickBot="1">
      <c r="A12" s="40" t="s">
        <v>1155</v>
      </c>
      <c r="B12" s="360">
        <v>1881</v>
      </c>
      <c r="C12" s="360">
        <v>7048</v>
      </c>
      <c r="D12" s="360">
        <v>6436</v>
      </c>
      <c r="E12" s="360">
        <v>5317</v>
      </c>
      <c r="F12" s="360">
        <v>1537</v>
      </c>
      <c r="G12" s="360">
        <v>13</v>
      </c>
      <c r="H12" s="360">
        <v>13</v>
      </c>
      <c r="I12" s="253">
        <f t="shared" si="0"/>
        <v>22245</v>
      </c>
      <c r="J12" s="43" t="s">
        <v>35</v>
      </c>
    </row>
    <row r="13" spans="1:10" s="1" customFormat="1" ht="35.1" customHeight="1" thickBot="1">
      <c r="A13" s="45" t="s">
        <v>1157</v>
      </c>
      <c r="B13" s="359">
        <v>5585</v>
      </c>
      <c r="C13" s="359">
        <v>94395</v>
      </c>
      <c r="D13" s="359">
        <v>189689</v>
      </c>
      <c r="E13" s="359">
        <v>217401</v>
      </c>
      <c r="F13" s="359">
        <v>58000</v>
      </c>
      <c r="G13" s="359">
        <v>5134</v>
      </c>
      <c r="H13" s="359">
        <v>62860</v>
      </c>
      <c r="I13" s="252">
        <f t="shared" si="0"/>
        <v>633064</v>
      </c>
      <c r="J13" s="42" t="s">
        <v>36</v>
      </c>
    </row>
    <row r="14" spans="1:10" s="1" customFormat="1" ht="35.1" customHeight="1" thickBot="1">
      <c r="A14" s="40" t="s">
        <v>1156</v>
      </c>
      <c r="B14" s="360">
        <v>1293</v>
      </c>
      <c r="C14" s="360">
        <v>26389</v>
      </c>
      <c r="D14" s="360">
        <v>70355</v>
      </c>
      <c r="E14" s="360">
        <v>105749</v>
      </c>
      <c r="F14" s="360">
        <v>46983</v>
      </c>
      <c r="G14" s="360">
        <v>1748</v>
      </c>
      <c r="H14" s="360">
        <v>3794</v>
      </c>
      <c r="I14" s="253">
        <f t="shared" si="0"/>
        <v>256311</v>
      </c>
      <c r="J14" s="43" t="s">
        <v>37</v>
      </c>
    </row>
    <row r="15" spans="1:10" s="1" customFormat="1" ht="35.1" customHeight="1">
      <c r="A15" s="85" t="s">
        <v>39</v>
      </c>
      <c r="B15" s="404">
        <v>5895</v>
      </c>
      <c r="C15" s="404">
        <v>29820</v>
      </c>
      <c r="D15" s="404">
        <v>63496</v>
      </c>
      <c r="E15" s="404">
        <v>92784</v>
      </c>
      <c r="F15" s="404">
        <v>54712</v>
      </c>
      <c r="G15" s="404">
        <v>4686</v>
      </c>
      <c r="H15" s="404">
        <v>5964</v>
      </c>
      <c r="I15" s="464">
        <f t="shared" si="0"/>
        <v>257357</v>
      </c>
      <c r="J15" s="76" t="s">
        <v>38</v>
      </c>
    </row>
    <row r="16" spans="1:10" s="6" customFormat="1" ht="30" customHeight="1">
      <c r="A16" s="112" t="s">
        <v>474</v>
      </c>
      <c r="B16" s="232">
        <f t="shared" ref="B16:I16" si="1">SUM(B7:B15)</f>
        <v>14697</v>
      </c>
      <c r="C16" s="232">
        <f t="shared" si="1"/>
        <v>163686</v>
      </c>
      <c r="D16" s="232">
        <f t="shared" si="1"/>
        <v>348994</v>
      </c>
      <c r="E16" s="232">
        <f t="shared" si="1"/>
        <v>451383</v>
      </c>
      <c r="F16" s="232">
        <f t="shared" si="1"/>
        <v>267394</v>
      </c>
      <c r="G16" s="259">
        <f t="shared" si="1"/>
        <v>44705</v>
      </c>
      <c r="H16" s="259">
        <f t="shared" si="1"/>
        <v>422738</v>
      </c>
      <c r="I16" s="259">
        <f t="shared" si="1"/>
        <v>1713597</v>
      </c>
      <c r="J16" s="86" t="s">
        <v>475</v>
      </c>
    </row>
    <row r="17" spans="1:10" ht="18" customHeight="1">
      <c r="A17" s="31" t="s">
        <v>71</v>
      </c>
      <c r="J17"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rightToLeft="1" view="pageBreakPreview" zoomScale="80" zoomScaleNormal="100" zoomScaleSheetLayoutView="80" workbookViewId="0">
      <selection activeCell="I22" sqref="I22"/>
    </sheetView>
  </sheetViews>
  <sheetFormatPr defaultColWidth="11.42578125" defaultRowHeight="24.95" customHeight="1"/>
  <cols>
    <col min="1" max="1" width="30.7109375" style="11" customWidth="1"/>
    <col min="2" max="8" width="10.28515625" style="11" customWidth="1"/>
    <col min="9" max="9" width="11.85546875" style="11" bestFit="1" customWidth="1"/>
    <col min="10" max="10" width="30.7109375" style="11" customWidth="1"/>
    <col min="11" max="16384" width="11.42578125" style="11"/>
  </cols>
  <sheetData>
    <row r="1" spans="1:10" s="7" customFormat="1" ht="23.25">
      <c r="A1" s="1033" t="s">
        <v>998</v>
      </c>
      <c r="B1" s="1033"/>
      <c r="C1" s="1033"/>
      <c r="D1" s="1033"/>
      <c r="E1" s="1033"/>
      <c r="F1" s="1033"/>
      <c r="G1" s="1033"/>
      <c r="H1" s="1033"/>
      <c r="I1" s="1033"/>
      <c r="J1" s="1033"/>
    </row>
    <row r="2" spans="1:10" s="7" customFormat="1" ht="20.25">
      <c r="A2" s="1034" t="s">
        <v>1116</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612" customFormat="1" ht="20.25" customHeight="1">
      <c r="A4" s="610" t="s">
        <v>210</v>
      </c>
      <c r="B4" s="611"/>
      <c r="C4" s="611"/>
      <c r="D4" s="611"/>
      <c r="E4" s="611"/>
      <c r="F4" s="611"/>
      <c r="G4" s="611"/>
      <c r="H4" s="611"/>
      <c r="I4" s="611"/>
      <c r="J4" s="613" t="s">
        <v>211</v>
      </c>
    </row>
    <row r="5" spans="1:10" s="9" customFormat="1" ht="40.5" customHeight="1">
      <c r="A5" s="1100" t="s">
        <v>26</v>
      </c>
      <c r="B5" s="463" t="s">
        <v>0</v>
      </c>
      <c r="C5" s="463" t="s">
        <v>2</v>
      </c>
      <c r="D5" s="463" t="s">
        <v>4</v>
      </c>
      <c r="E5" s="463" t="s">
        <v>10</v>
      </c>
      <c r="F5" s="463" t="s">
        <v>12</v>
      </c>
      <c r="G5" s="463" t="s">
        <v>122</v>
      </c>
      <c r="H5" s="463" t="s">
        <v>116</v>
      </c>
      <c r="I5" s="463" t="s">
        <v>474</v>
      </c>
      <c r="J5" s="1102" t="s">
        <v>619</v>
      </c>
    </row>
    <row r="6" spans="1:10" s="10" customFormat="1" ht="32.25" customHeight="1">
      <c r="A6" s="1101"/>
      <c r="B6" s="411" t="s">
        <v>508</v>
      </c>
      <c r="C6" s="411" t="s">
        <v>1</v>
      </c>
      <c r="D6" s="411" t="s">
        <v>3</v>
      </c>
      <c r="E6" s="411" t="s">
        <v>9</v>
      </c>
      <c r="F6" s="411" t="s">
        <v>11</v>
      </c>
      <c r="G6" s="411" t="s">
        <v>126</v>
      </c>
      <c r="H6" s="411" t="s">
        <v>162</v>
      </c>
      <c r="I6" s="412" t="s">
        <v>475</v>
      </c>
      <c r="J6" s="1103"/>
    </row>
    <row r="7" spans="1:10" s="1" customFormat="1" ht="35.1" customHeight="1" thickBot="1">
      <c r="A7" s="45" t="s">
        <v>1154</v>
      </c>
      <c r="B7" s="228">
        <v>0</v>
      </c>
      <c r="C7" s="228">
        <v>0</v>
      </c>
      <c r="D7" s="228">
        <v>0</v>
      </c>
      <c r="E7" s="228">
        <v>0</v>
      </c>
      <c r="F7" s="228">
        <v>406</v>
      </c>
      <c r="G7" s="228">
        <v>130</v>
      </c>
      <c r="H7" s="228">
        <v>6328</v>
      </c>
      <c r="I7" s="252">
        <f t="shared" ref="I7:I14" si="0">SUM(B7:H7)</f>
        <v>6864</v>
      </c>
      <c r="J7" s="42" t="s">
        <v>23</v>
      </c>
    </row>
    <row r="8" spans="1:10" s="1" customFormat="1" ht="35.1" customHeight="1" thickBot="1">
      <c r="A8" s="40" t="s">
        <v>28</v>
      </c>
      <c r="B8" s="229">
        <v>0</v>
      </c>
      <c r="C8" s="229">
        <v>0</v>
      </c>
      <c r="D8" s="229">
        <v>0</v>
      </c>
      <c r="E8" s="229">
        <v>0</v>
      </c>
      <c r="F8" s="229">
        <v>0</v>
      </c>
      <c r="G8" s="229">
        <v>0</v>
      </c>
      <c r="H8" s="229">
        <v>71655</v>
      </c>
      <c r="I8" s="253">
        <f t="shared" si="0"/>
        <v>71655</v>
      </c>
      <c r="J8" s="43" t="s">
        <v>27</v>
      </c>
    </row>
    <row r="9" spans="1:10" s="1" customFormat="1" ht="35.1" customHeight="1" thickBot="1">
      <c r="A9" s="45" t="s">
        <v>30</v>
      </c>
      <c r="B9" s="228">
        <v>0</v>
      </c>
      <c r="C9" s="228">
        <v>0</v>
      </c>
      <c r="D9" s="228">
        <v>0</v>
      </c>
      <c r="E9" s="228">
        <v>0</v>
      </c>
      <c r="F9" s="228">
        <v>6088</v>
      </c>
      <c r="G9" s="228">
        <v>3980</v>
      </c>
      <c r="H9" s="228">
        <v>9040</v>
      </c>
      <c r="I9" s="252">
        <f t="shared" si="0"/>
        <v>19108</v>
      </c>
      <c r="J9" s="42" t="s">
        <v>29</v>
      </c>
    </row>
    <row r="10" spans="1:10" s="1" customFormat="1" ht="35.1" customHeight="1" thickBot="1">
      <c r="A10" s="40" t="s">
        <v>32</v>
      </c>
      <c r="B10" s="229">
        <v>0</v>
      </c>
      <c r="C10" s="229">
        <v>113</v>
      </c>
      <c r="D10" s="229">
        <v>432</v>
      </c>
      <c r="E10" s="229">
        <v>3291</v>
      </c>
      <c r="F10" s="229">
        <v>18660</v>
      </c>
      <c r="G10" s="229">
        <v>2633</v>
      </c>
      <c r="H10" s="229">
        <v>14617</v>
      </c>
      <c r="I10" s="253">
        <f t="shared" si="0"/>
        <v>39746</v>
      </c>
      <c r="J10" s="43" t="s">
        <v>31</v>
      </c>
    </row>
    <row r="11" spans="1:10" s="1" customFormat="1" ht="50.25" customHeight="1" thickBot="1">
      <c r="A11" s="45" t="s">
        <v>34</v>
      </c>
      <c r="B11" s="228">
        <v>0</v>
      </c>
      <c r="C11" s="228">
        <v>1457</v>
      </c>
      <c r="D11" s="228">
        <v>2555</v>
      </c>
      <c r="E11" s="228">
        <v>4521</v>
      </c>
      <c r="F11" s="228">
        <v>12612</v>
      </c>
      <c r="G11" s="228">
        <v>3165</v>
      </c>
      <c r="H11" s="228">
        <v>28851</v>
      </c>
      <c r="I11" s="252">
        <f t="shared" si="0"/>
        <v>53161</v>
      </c>
      <c r="J11" s="42" t="s">
        <v>33</v>
      </c>
    </row>
    <row r="12" spans="1:10" s="1" customFormat="1" ht="35.1" customHeight="1" thickBot="1">
      <c r="A12" s="757" t="s">
        <v>1157</v>
      </c>
      <c r="B12" s="758">
        <v>0</v>
      </c>
      <c r="C12" s="758">
        <v>0</v>
      </c>
      <c r="D12" s="758">
        <v>0</v>
      </c>
      <c r="E12" s="758">
        <v>30</v>
      </c>
      <c r="F12" s="758">
        <v>117</v>
      </c>
      <c r="G12" s="758">
        <v>52</v>
      </c>
      <c r="H12" s="758">
        <v>39</v>
      </c>
      <c r="I12" s="474">
        <f t="shared" si="0"/>
        <v>238</v>
      </c>
      <c r="J12" s="782" t="s">
        <v>36</v>
      </c>
    </row>
    <row r="13" spans="1:10" s="1" customFormat="1" ht="35.1" customHeight="1" thickBot="1">
      <c r="A13" s="103" t="s">
        <v>1156</v>
      </c>
      <c r="B13" s="467">
        <v>0</v>
      </c>
      <c r="C13" s="467">
        <v>49</v>
      </c>
      <c r="D13" s="467">
        <v>66</v>
      </c>
      <c r="E13" s="467">
        <v>180</v>
      </c>
      <c r="F13" s="467">
        <v>33</v>
      </c>
      <c r="G13" s="467">
        <v>0</v>
      </c>
      <c r="H13" s="467">
        <v>0</v>
      </c>
      <c r="I13" s="475">
        <f t="shared" si="0"/>
        <v>328</v>
      </c>
      <c r="J13" s="688" t="s">
        <v>37</v>
      </c>
    </row>
    <row r="14" spans="1:10" s="1" customFormat="1" ht="31.5" customHeight="1">
      <c r="A14" s="49" t="s">
        <v>39</v>
      </c>
      <c r="B14" s="240">
        <v>98</v>
      </c>
      <c r="C14" s="240">
        <v>13012</v>
      </c>
      <c r="D14" s="240">
        <v>22839</v>
      </c>
      <c r="E14" s="240">
        <v>37500</v>
      </c>
      <c r="F14" s="240">
        <v>36132</v>
      </c>
      <c r="G14" s="240">
        <v>2066</v>
      </c>
      <c r="H14" s="240">
        <v>5240</v>
      </c>
      <c r="I14" s="421">
        <f t="shared" si="0"/>
        <v>116887</v>
      </c>
      <c r="J14" s="783" t="s">
        <v>38</v>
      </c>
    </row>
    <row r="15" spans="1:10" ht="24.75" customHeight="1">
      <c r="A15" s="101" t="s">
        <v>474</v>
      </c>
      <c r="B15" s="262">
        <f>SUM(B7:B14)</f>
        <v>98</v>
      </c>
      <c r="C15" s="262">
        <f t="shared" ref="C15:I15" si="1">SUM(C7:C14)</f>
        <v>14631</v>
      </c>
      <c r="D15" s="262">
        <f t="shared" si="1"/>
        <v>25892</v>
      </c>
      <c r="E15" s="262">
        <f t="shared" si="1"/>
        <v>45522</v>
      </c>
      <c r="F15" s="262">
        <f t="shared" si="1"/>
        <v>74048</v>
      </c>
      <c r="G15" s="453">
        <f t="shared" si="1"/>
        <v>12026</v>
      </c>
      <c r="H15" s="453">
        <f t="shared" si="1"/>
        <v>135770</v>
      </c>
      <c r="I15" s="453">
        <f t="shared" si="1"/>
        <v>307987</v>
      </c>
      <c r="J15" s="784" t="s">
        <v>475</v>
      </c>
    </row>
    <row r="16" spans="1:10" ht="18" customHeight="1">
      <c r="A16" s="31" t="s">
        <v>454</v>
      </c>
      <c r="J16" s="11" t="s">
        <v>331</v>
      </c>
    </row>
    <row r="17" spans="1:10" ht="24.95" customHeight="1">
      <c r="A17" s="31"/>
      <c r="J17" s="25"/>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80" zoomScaleNormal="100" zoomScaleSheetLayoutView="80" workbookViewId="0">
      <selection activeCell="H7" sqref="H7:H15"/>
    </sheetView>
  </sheetViews>
  <sheetFormatPr defaultColWidth="11.42578125" defaultRowHeight="24.95" customHeight="1"/>
  <cols>
    <col min="1" max="1" width="35.7109375" style="11" customWidth="1"/>
    <col min="2" max="9" width="11.7109375" style="11" customWidth="1"/>
    <col min="10" max="10" width="35.7109375" style="11" customWidth="1"/>
    <col min="11" max="16384" width="11.42578125" style="11"/>
  </cols>
  <sheetData>
    <row r="1" spans="1:10" s="7" customFormat="1" ht="23.25">
      <c r="A1" s="1033" t="s">
        <v>999</v>
      </c>
      <c r="B1" s="1033"/>
      <c r="C1" s="1033"/>
      <c r="D1" s="1033"/>
      <c r="E1" s="1033"/>
      <c r="F1" s="1033"/>
      <c r="G1" s="1033"/>
      <c r="H1" s="1033"/>
      <c r="I1" s="1033"/>
      <c r="J1" s="1033"/>
    </row>
    <row r="2" spans="1:10" s="7" customFormat="1" ht="20.25">
      <c r="A2" s="1034" t="s">
        <v>1117</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8" customFormat="1" ht="21" customHeight="1">
      <c r="A4" s="576" t="s">
        <v>212</v>
      </c>
      <c r="B4" s="577"/>
      <c r="C4" s="577"/>
      <c r="D4" s="577"/>
      <c r="E4" s="577"/>
      <c r="F4" s="577"/>
      <c r="G4" s="577"/>
      <c r="H4" s="577"/>
      <c r="I4" s="577"/>
      <c r="J4" s="578" t="s">
        <v>213</v>
      </c>
    </row>
    <row r="5" spans="1:10" s="9" customFormat="1" ht="41.25" customHeight="1">
      <c r="A5" s="1100" t="s">
        <v>468</v>
      </c>
      <c r="B5" s="463" t="s">
        <v>49</v>
      </c>
      <c r="C5" s="463" t="s">
        <v>50</v>
      </c>
      <c r="D5" s="463" t="s">
        <v>52</v>
      </c>
      <c r="E5" s="463" t="s">
        <v>54</v>
      </c>
      <c r="F5" s="463" t="s">
        <v>56</v>
      </c>
      <c r="G5" s="463" t="s">
        <v>562</v>
      </c>
      <c r="H5" s="463" t="s">
        <v>173</v>
      </c>
      <c r="I5" s="463" t="s">
        <v>474</v>
      </c>
      <c r="J5" s="1102" t="s">
        <v>620</v>
      </c>
    </row>
    <row r="6" spans="1:10" s="10" customFormat="1" ht="45" customHeight="1">
      <c r="A6" s="1101"/>
      <c r="B6" s="411" t="s">
        <v>48</v>
      </c>
      <c r="C6" s="411" t="s">
        <v>259</v>
      </c>
      <c r="D6" s="411" t="s">
        <v>51</v>
      </c>
      <c r="E6" s="411" t="s">
        <v>53</v>
      </c>
      <c r="F6" s="411" t="s">
        <v>55</v>
      </c>
      <c r="G6" s="411" t="s">
        <v>563</v>
      </c>
      <c r="H6" s="411" t="s">
        <v>57</v>
      </c>
      <c r="I6" s="412" t="s">
        <v>475</v>
      </c>
      <c r="J6" s="1103"/>
    </row>
    <row r="7" spans="1:10" s="1" customFormat="1" ht="32.1" customHeight="1" thickBot="1">
      <c r="A7" s="45" t="s">
        <v>1154</v>
      </c>
      <c r="B7" s="228">
        <v>6513</v>
      </c>
      <c r="C7" s="228">
        <v>2891</v>
      </c>
      <c r="D7" s="228">
        <v>3431</v>
      </c>
      <c r="E7" s="228">
        <v>36408</v>
      </c>
      <c r="F7" s="228">
        <v>542</v>
      </c>
      <c r="G7" s="228">
        <v>182</v>
      </c>
      <c r="H7" s="228">
        <v>0</v>
      </c>
      <c r="I7" s="252">
        <f t="shared" ref="I7:I15" si="0">SUM(B7:H7)</f>
        <v>49967</v>
      </c>
      <c r="J7" s="42" t="s">
        <v>23</v>
      </c>
    </row>
    <row r="8" spans="1:10" s="1" customFormat="1" ht="32.1" customHeight="1" thickBot="1">
      <c r="A8" s="40" t="s">
        <v>28</v>
      </c>
      <c r="B8" s="229">
        <v>62962</v>
      </c>
      <c r="C8" s="229">
        <v>28587</v>
      </c>
      <c r="D8" s="229">
        <v>11429</v>
      </c>
      <c r="E8" s="229">
        <v>117621</v>
      </c>
      <c r="F8" s="229">
        <v>2922</v>
      </c>
      <c r="G8" s="229">
        <v>1000</v>
      </c>
      <c r="H8" s="229">
        <v>138</v>
      </c>
      <c r="I8" s="253">
        <f t="shared" si="0"/>
        <v>224659</v>
      </c>
      <c r="J8" s="43" t="s">
        <v>27</v>
      </c>
    </row>
    <row r="9" spans="1:10" s="1" customFormat="1" ht="32.1" customHeight="1" thickBot="1">
      <c r="A9" s="45" t="s">
        <v>30</v>
      </c>
      <c r="B9" s="228">
        <v>22027</v>
      </c>
      <c r="C9" s="228">
        <v>10946</v>
      </c>
      <c r="D9" s="228">
        <v>5239</v>
      </c>
      <c r="E9" s="228">
        <v>127636</v>
      </c>
      <c r="F9" s="228">
        <v>1303</v>
      </c>
      <c r="G9" s="228">
        <v>320</v>
      </c>
      <c r="H9" s="228">
        <v>579</v>
      </c>
      <c r="I9" s="252">
        <f t="shared" si="0"/>
        <v>168050</v>
      </c>
      <c r="J9" s="42" t="s">
        <v>29</v>
      </c>
    </row>
    <row r="10" spans="1:10" s="1" customFormat="1" ht="32.1" customHeight="1" thickBot="1">
      <c r="A10" s="40" t="s">
        <v>32</v>
      </c>
      <c r="B10" s="229">
        <v>47563</v>
      </c>
      <c r="C10" s="229">
        <v>10082</v>
      </c>
      <c r="D10" s="229">
        <v>3886</v>
      </c>
      <c r="E10" s="229">
        <v>70780</v>
      </c>
      <c r="F10" s="229">
        <v>2276</v>
      </c>
      <c r="G10" s="229">
        <v>342</v>
      </c>
      <c r="H10" s="229">
        <v>149</v>
      </c>
      <c r="I10" s="253">
        <f t="shared" si="0"/>
        <v>135078</v>
      </c>
      <c r="J10" s="43" t="s">
        <v>31</v>
      </c>
    </row>
    <row r="11" spans="1:10" s="1" customFormat="1" ht="32.1" customHeight="1" thickBot="1">
      <c r="A11" s="45" t="s">
        <v>34</v>
      </c>
      <c r="B11" s="228">
        <v>9254</v>
      </c>
      <c r="C11" s="228">
        <v>3006</v>
      </c>
      <c r="D11" s="228">
        <v>668</v>
      </c>
      <c r="E11" s="228">
        <v>135833</v>
      </c>
      <c r="F11" s="228">
        <v>0</v>
      </c>
      <c r="G11" s="228">
        <v>0</v>
      </c>
      <c r="H11" s="228">
        <v>8639</v>
      </c>
      <c r="I11" s="252">
        <f t="shared" si="0"/>
        <v>157400</v>
      </c>
      <c r="J11" s="42" t="s">
        <v>33</v>
      </c>
    </row>
    <row r="12" spans="1:10" s="1" customFormat="1" ht="32.1" customHeight="1" thickBot="1">
      <c r="A12" s="40" t="s">
        <v>1155</v>
      </c>
      <c r="B12" s="229">
        <v>188</v>
      </c>
      <c r="C12" s="229">
        <v>0</v>
      </c>
      <c r="D12" s="229">
        <v>0</v>
      </c>
      <c r="E12" s="229">
        <v>21958</v>
      </c>
      <c r="F12" s="229">
        <v>0</v>
      </c>
      <c r="G12" s="229">
        <v>0</v>
      </c>
      <c r="H12" s="229">
        <v>99</v>
      </c>
      <c r="I12" s="253">
        <f t="shared" si="0"/>
        <v>22245</v>
      </c>
      <c r="J12" s="43" t="s">
        <v>35</v>
      </c>
    </row>
    <row r="13" spans="1:10" s="1" customFormat="1" ht="32.1" customHeight="1" thickBot="1">
      <c r="A13" s="45" t="s">
        <v>1157</v>
      </c>
      <c r="B13" s="228">
        <v>4373</v>
      </c>
      <c r="C13" s="228">
        <v>4852</v>
      </c>
      <c r="D13" s="228">
        <v>5302</v>
      </c>
      <c r="E13" s="228">
        <v>618691</v>
      </c>
      <c r="F13" s="228">
        <v>0</v>
      </c>
      <c r="G13" s="228">
        <v>0</v>
      </c>
      <c r="H13" s="228">
        <v>84</v>
      </c>
      <c r="I13" s="252">
        <f t="shared" si="0"/>
        <v>633302</v>
      </c>
      <c r="J13" s="42" t="s">
        <v>36</v>
      </c>
    </row>
    <row r="14" spans="1:10" s="1" customFormat="1" ht="32.1" customHeight="1" thickBot="1">
      <c r="A14" s="40" t="s">
        <v>1156</v>
      </c>
      <c r="B14" s="229">
        <v>1882</v>
      </c>
      <c r="C14" s="229">
        <v>3351</v>
      </c>
      <c r="D14" s="229">
        <v>2084</v>
      </c>
      <c r="E14" s="229">
        <v>191342</v>
      </c>
      <c r="F14" s="229">
        <v>54</v>
      </c>
      <c r="G14" s="229">
        <v>34</v>
      </c>
      <c r="H14" s="229">
        <v>57892</v>
      </c>
      <c r="I14" s="253">
        <f t="shared" si="0"/>
        <v>256639</v>
      </c>
      <c r="J14" s="43" t="s">
        <v>37</v>
      </c>
    </row>
    <row r="15" spans="1:10" s="1" customFormat="1" ht="32.1" customHeight="1">
      <c r="A15" s="85" t="s">
        <v>39</v>
      </c>
      <c r="B15" s="245">
        <v>4107</v>
      </c>
      <c r="C15" s="245">
        <v>2771</v>
      </c>
      <c r="D15" s="245">
        <v>731</v>
      </c>
      <c r="E15" s="245">
        <v>273404</v>
      </c>
      <c r="F15" s="245">
        <v>0</v>
      </c>
      <c r="G15" s="245">
        <v>25</v>
      </c>
      <c r="H15" s="245">
        <v>93206</v>
      </c>
      <c r="I15" s="464">
        <f t="shared" si="0"/>
        <v>374244</v>
      </c>
      <c r="J15" s="76" t="s">
        <v>38</v>
      </c>
    </row>
    <row r="16" spans="1:10" s="6" customFormat="1" ht="30" customHeight="1">
      <c r="A16" s="112" t="s">
        <v>474</v>
      </c>
      <c r="B16" s="232">
        <f>SUM(B7:B15)</f>
        <v>158869</v>
      </c>
      <c r="C16" s="232">
        <f t="shared" ref="C16:H16" si="1">SUM(C7:C15)</f>
        <v>66486</v>
      </c>
      <c r="D16" s="232">
        <f t="shared" si="1"/>
        <v>32770</v>
      </c>
      <c r="E16" s="232">
        <f>SUM(E7:E15)</f>
        <v>1593673</v>
      </c>
      <c r="F16" s="232">
        <f t="shared" si="1"/>
        <v>7097</v>
      </c>
      <c r="G16" s="259">
        <f t="shared" si="1"/>
        <v>1903</v>
      </c>
      <c r="H16" s="259">
        <f t="shared" si="1"/>
        <v>160786</v>
      </c>
      <c r="I16" s="259">
        <f>SUM(I7:I15)</f>
        <v>2021584</v>
      </c>
      <c r="J16" s="86" t="s">
        <v>475</v>
      </c>
    </row>
    <row r="17" spans="1:10" ht="18" customHeight="1">
      <c r="A17" s="31" t="s">
        <v>71</v>
      </c>
      <c r="J17" s="25" t="s">
        <v>331</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zoomScale="90" zoomScaleNormal="100" zoomScaleSheetLayoutView="90" workbookViewId="0">
      <selection activeCell="G19" sqref="G19"/>
    </sheetView>
  </sheetViews>
  <sheetFormatPr defaultColWidth="11.42578125" defaultRowHeight="24.95" customHeight="1"/>
  <cols>
    <col min="1" max="1" width="35.7109375" style="11" customWidth="1"/>
    <col min="2" max="9" width="11.7109375" style="11" customWidth="1"/>
    <col min="10" max="10" width="35.7109375" style="11" customWidth="1"/>
    <col min="11" max="16384" width="11.42578125" style="11"/>
  </cols>
  <sheetData>
    <row r="1" spans="1:10" s="7" customFormat="1" ht="23.25">
      <c r="A1" s="1033" t="s">
        <v>1000</v>
      </c>
      <c r="B1" s="1033"/>
      <c r="C1" s="1033"/>
      <c r="D1" s="1033"/>
      <c r="E1" s="1033"/>
      <c r="F1" s="1033"/>
      <c r="G1" s="1033"/>
      <c r="H1" s="1033"/>
      <c r="I1" s="1033"/>
      <c r="J1" s="1033"/>
    </row>
    <row r="2" spans="1:10" s="7" customFormat="1" ht="20.25">
      <c r="A2" s="1034" t="s">
        <v>1118</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8" customFormat="1" ht="21" customHeight="1">
      <c r="A4" s="576" t="s">
        <v>300</v>
      </c>
      <c r="B4" s="577"/>
      <c r="C4" s="577"/>
      <c r="D4" s="577"/>
      <c r="E4" s="577"/>
      <c r="F4" s="577"/>
      <c r="G4" s="577"/>
      <c r="H4" s="577"/>
      <c r="I4" s="577"/>
      <c r="J4" s="578" t="s">
        <v>301</v>
      </c>
    </row>
    <row r="5" spans="1:10" s="9" customFormat="1" ht="41.25" customHeight="1">
      <c r="A5" s="1100" t="s">
        <v>468</v>
      </c>
      <c r="B5" s="463" t="s">
        <v>49</v>
      </c>
      <c r="C5" s="463" t="s">
        <v>50</v>
      </c>
      <c r="D5" s="463" t="s">
        <v>52</v>
      </c>
      <c r="E5" s="463" t="s">
        <v>54</v>
      </c>
      <c r="F5" s="463" t="s">
        <v>56</v>
      </c>
      <c r="G5" s="463" t="s">
        <v>562</v>
      </c>
      <c r="H5" s="463" t="s">
        <v>173</v>
      </c>
      <c r="I5" s="463" t="s">
        <v>474</v>
      </c>
      <c r="J5" s="1102" t="s">
        <v>469</v>
      </c>
    </row>
    <row r="6" spans="1:10" s="10" customFormat="1" ht="45" customHeight="1">
      <c r="A6" s="1101"/>
      <c r="B6" s="411" t="s">
        <v>48</v>
      </c>
      <c r="C6" s="411" t="s">
        <v>259</v>
      </c>
      <c r="D6" s="411" t="s">
        <v>51</v>
      </c>
      <c r="E6" s="411" t="s">
        <v>53</v>
      </c>
      <c r="F6" s="411" t="s">
        <v>55</v>
      </c>
      <c r="G6" s="411" t="s">
        <v>563</v>
      </c>
      <c r="H6" s="411" t="s">
        <v>57</v>
      </c>
      <c r="I6" s="412" t="s">
        <v>475</v>
      </c>
      <c r="J6" s="1103"/>
    </row>
    <row r="7" spans="1:10" s="1" customFormat="1" ht="32.1" customHeight="1" thickBot="1">
      <c r="A7" s="45" t="s">
        <v>1154</v>
      </c>
      <c r="B7" s="228">
        <v>4863</v>
      </c>
      <c r="C7" s="228">
        <v>2463</v>
      </c>
      <c r="D7" s="228">
        <v>2981</v>
      </c>
      <c r="E7" s="228">
        <v>32254</v>
      </c>
      <c r="F7" s="228">
        <v>376</v>
      </c>
      <c r="G7" s="228">
        <v>166</v>
      </c>
      <c r="H7" s="228">
        <v>0</v>
      </c>
      <c r="I7" s="252">
        <f t="shared" ref="I7:I15" si="0">SUM(B7:H7)</f>
        <v>43103</v>
      </c>
      <c r="J7" s="42" t="s">
        <v>23</v>
      </c>
    </row>
    <row r="8" spans="1:10" s="1" customFormat="1" ht="32.1" customHeight="1" thickBot="1">
      <c r="A8" s="40" t="s">
        <v>28</v>
      </c>
      <c r="B8" s="229">
        <v>35060</v>
      </c>
      <c r="C8" s="229">
        <v>17428</v>
      </c>
      <c r="D8" s="229">
        <v>8410</v>
      </c>
      <c r="E8" s="229">
        <v>89358</v>
      </c>
      <c r="F8" s="229">
        <v>1912</v>
      </c>
      <c r="G8" s="229">
        <v>836</v>
      </c>
      <c r="H8" s="229">
        <v>0</v>
      </c>
      <c r="I8" s="253">
        <f t="shared" si="0"/>
        <v>153004</v>
      </c>
      <c r="J8" s="43" t="s">
        <v>27</v>
      </c>
    </row>
    <row r="9" spans="1:10" s="1" customFormat="1" ht="32.1" customHeight="1" thickBot="1">
      <c r="A9" s="45" t="s">
        <v>30</v>
      </c>
      <c r="B9" s="228">
        <v>17503</v>
      </c>
      <c r="C9" s="228">
        <v>7886</v>
      </c>
      <c r="D9" s="228">
        <v>4478</v>
      </c>
      <c r="E9" s="228">
        <v>117655</v>
      </c>
      <c r="F9" s="228">
        <v>1133</v>
      </c>
      <c r="G9" s="228">
        <v>287</v>
      </c>
      <c r="H9" s="228">
        <v>0</v>
      </c>
      <c r="I9" s="252">
        <f t="shared" si="0"/>
        <v>148942</v>
      </c>
      <c r="J9" s="42" t="s">
        <v>29</v>
      </c>
    </row>
    <row r="10" spans="1:10" s="1" customFormat="1" ht="32.1" customHeight="1" thickBot="1">
      <c r="A10" s="40" t="s">
        <v>32</v>
      </c>
      <c r="B10" s="229">
        <v>35443</v>
      </c>
      <c r="C10" s="229">
        <v>4674</v>
      </c>
      <c r="D10" s="229">
        <v>2001</v>
      </c>
      <c r="E10" s="229">
        <v>51332</v>
      </c>
      <c r="F10" s="229">
        <v>1637</v>
      </c>
      <c r="G10" s="229">
        <v>96</v>
      </c>
      <c r="H10" s="229">
        <v>149</v>
      </c>
      <c r="I10" s="253">
        <f t="shared" si="0"/>
        <v>95332</v>
      </c>
      <c r="J10" s="43" t="s">
        <v>31</v>
      </c>
    </row>
    <row r="11" spans="1:10" s="1" customFormat="1" ht="32.1" customHeight="1" thickBot="1">
      <c r="A11" s="45" t="s">
        <v>34</v>
      </c>
      <c r="B11" s="228">
        <v>7511</v>
      </c>
      <c r="C11" s="228">
        <v>2824</v>
      </c>
      <c r="D11" s="228">
        <v>627</v>
      </c>
      <c r="E11" s="228">
        <v>90431</v>
      </c>
      <c r="F11" s="228">
        <v>0</v>
      </c>
      <c r="G11" s="228">
        <v>0</v>
      </c>
      <c r="H11" s="228">
        <v>2846</v>
      </c>
      <c r="I11" s="252">
        <f t="shared" si="0"/>
        <v>104239</v>
      </c>
      <c r="J11" s="42" t="s">
        <v>33</v>
      </c>
    </row>
    <row r="12" spans="1:10" s="1" customFormat="1" ht="32.1" customHeight="1" thickBot="1">
      <c r="A12" s="40" t="s">
        <v>1155</v>
      </c>
      <c r="B12" s="229">
        <v>188</v>
      </c>
      <c r="C12" s="229">
        <v>0</v>
      </c>
      <c r="D12" s="229">
        <v>0</v>
      </c>
      <c r="E12" s="229">
        <v>21958</v>
      </c>
      <c r="F12" s="229">
        <v>0</v>
      </c>
      <c r="G12" s="229">
        <v>0</v>
      </c>
      <c r="H12" s="229">
        <v>99</v>
      </c>
      <c r="I12" s="253">
        <f t="shared" si="0"/>
        <v>22245</v>
      </c>
      <c r="J12" s="43" t="s">
        <v>35</v>
      </c>
    </row>
    <row r="13" spans="1:10" s="1" customFormat="1" ht="32.1" customHeight="1" thickBot="1">
      <c r="A13" s="45" t="s">
        <v>1157</v>
      </c>
      <c r="B13" s="228">
        <v>4373</v>
      </c>
      <c r="C13" s="228">
        <v>4852</v>
      </c>
      <c r="D13" s="228">
        <v>5302</v>
      </c>
      <c r="E13" s="228">
        <v>618470</v>
      </c>
      <c r="F13" s="228">
        <v>0</v>
      </c>
      <c r="G13" s="228">
        <v>0</v>
      </c>
      <c r="H13" s="228">
        <v>67</v>
      </c>
      <c r="I13" s="252">
        <f t="shared" si="0"/>
        <v>633064</v>
      </c>
      <c r="J13" s="42" t="s">
        <v>36</v>
      </c>
    </row>
    <row r="14" spans="1:10" s="1" customFormat="1" ht="32.1" customHeight="1" thickBot="1">
      <c r="A14" s="40" t="s">
        <v>1156</v>
      </c>
      <c r="B14" s="229">
        <v>1882</v>
      </c>
      <c r="C14" s="229">
        <v>3351</v>
      </c>
      <c r="D14" s="229">
        <v>2084</v>
      </c>
      <c r="E14" s="229">
        <v>191342</v>
      </c>
      <c r="F14" s="229">
        <v>54</v>
      </c>
      <c r="G14" s="229">
        <v>34</v>
      </c>
      <c r="H14" s="229">
        <v>57564</v>
      </c>
      <c r="I14" s="253">
        <f t="shared" si="0"/>
        <v>256311</v>
      </c>
      <c r="J14" s="43" t="s">
        <v>37</v>
      </c>
    </row>
    <row r="15" spans="1:10" s="1" customFormat="1" ht="32.1" customHeight="1">
      <c r="A15" s="85" t="s">
        <v>39</v>
      </c>
      <c r="B15" s="245">
        <v>3811</v>
      </c>
      <c r="C15" s="245">
        <v>2006</v>
      </c>
      <c r="D15" s="245">
        <v>715</v>
      </c>
      <c r="E15" s="245">
        <v>247112</v>
      </c>
      <c r="F15" s="245">
        <v>0</v>
      </c>
      <c r="G15" s="245">
        <v>25</v>
      </c>
      <c r="H15" s="245">
        <v>3688</v>
      </c>
      <c r="I15" s="464">
        <f t="shared" si="0"/>
        <v>257357</v>
      </c>
      <c r="J15" s="76" t="s">
        <v>38</v>
      </c>
    </row>
    <row r="16" spans="1:10" s="6" customFormat="1" ht="30" customHeight="1">
      <c r="A16" s="112" t="s">
        <v>474</v>
      </c>
      <c r="B16" s="232">
        <f t="shared" ref="B16:I16" si="1">SUM(B7:B15)</f>
        <v>110634</v>
      </c>
      <c r="C16" s="232">
        <f t="shared" si="1"/>
        <v>45484</v>
      </c>
      <c r="D16" s="232">
        <f t="shared" si="1"/>
        <v>26598</v>
      </c>
      <c r="E16" s="232">
        <f t="shared" si="1"/>
        <v>1459912</v>
      </c>
      <c r="F16" s="232">
        <f t="shared" si="1"/>
        <v>5112</v>
      </c>
      <c r="G16" s="259">
        <f t="shared" si="1"/>
        <v>1444</v>
      </c>
      <c r="H16" s="259">
        <f t="shared" si="1"/>
        <v>64413</v>
      </c>
      <c r="I16" s="259">
        <f t="shared" si="1"/>
        <v>1713597</v>
      </c>
      <c r="J16" s="86" t="s">
        <v>475</v>
      </c>
    </row>
    <row r="17" spans="1:10" ht="18" customHeight="1">
      <c r="A17" s="31" t="s">
        <v>71</v>
      </c>
      <c r="J17" s="25" t="s">
        <v>331</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rightToLeft="1" view="pageBreakPreview" topLeftCell="A7" zoomScaleNormal="100" zoomScaleSheetLayoutView="100" workbookViewId="0">
      <selection activeCell="F7" sqref="F7:F14"/>
    </sheetView>
  </sheetViews>
  <sheetFormatPr defaultColWidth="11.42578125" defaultRowHeight="24.95" customHeight="1"/>
  <cols>
    <col min="1" max="1" width="35.7109375" style="11" customWidth="1"/>
    <col min="2" max="9" width="11.7109375" style="11" customWidth="1"/>
    <col min="10" max="10" width="35.7109375" style="11" customWidth="1"/>
    <col min="11" max="16384" width="11.42578125" style="11"/>
  </cols>
  <sheetData>
    <row r="1" spans="1:10" s="7" customFormat="1" ht="23.25">
      <c r="A1" s="1033" t="s">
        <v>1001</v>
      </c>
      <c r="B1" s="1033"/>
      <c r="C1" s="1033"/>
      <c r="D1" s="1033"/>
      <c r="E1" s="1033"/>
      <c r="F1" s="1033"/>
      <c r="G1" s="1033"/>
      <c r="H1" s="1033"/>
      <c r="I1" s="1033"/>
      <c r="J1" s="1033"/>
    </row>
    <row r="2" spans="1:10" s="7" customFormat="1" ht="20.25">
      <c r="A2" s="1034" t="s">
        <v>1119</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8" customFormat="1" ht="21" customHeight="1">
      <c r="A4" s="576" t="s">
        <v>214</v>
      </c>
      <c r="B4" s="577"/>
      <c r="C4" s="577"/>
      <c r="D4" s="577"/>
      <c r="E4" s="577"/>
      <c r="F4" s="577"/>
      <c r="G4" s="577"/>
      <c r="H4" s="577"/>
      <c r="I4" s="577"/>
      <c r="J4" s="578" t="s">
        <v>215</v>
      </c>
    </row>
    <row r="5" spans="1:10" s="9" customFormat="1" ht="41.25" customHeight="1">
      <c r="A5" s="1100" t="s">
        <v>468</v>
      </c>
      <c r="B5" s="463" t="s">
        <v>49</v>
      </c>
      <c r="C5" s="463" t="s">
        <v>50</v>
      </c>
      <c r="D5" s="463" t="s">
        <v>52</v>
      </c>
      <c r="E5" s="463" t="s">
        <v>54</v>
      </c>
      <c r="F5" s="463" t="s">
        <v>56</v>
      </c>
      <c r="G5" s="463" t="s">
        <v>562</v>
      </c>
      <c r="H5" s="463" t="s">
        <v>173</v>
      </c>
      <c r="I5" s="463" t="s">
        <v>474</v>
      </c>
      <c r="J5" s="1102" t="s">
        <v>469</v>
      </c>
    </row>
    <row r="6" spans="1:10" s="10" customFormat="1" ht="45" customHeight="1">
      <c r="A6" s="1101"/>
      <c r="B6" s="411" t="s">
        <v>48</v>
      </c>
      <c r="C6" s="411" t="s">
        <v>259</v>
      </c>
      <c r="D6" s="411" t="s">
        <v>51</v>
      </c>
      <c r="E6" s="411" t="s">
        <v>53</v>
      </c>
      <c r="F6" s="411" t="s">
        <v>55</v>
      </c>
      <c r="G6" s="411" t="s">
        <v>563</v>
      </c>
      <c r="H6" s="411" t="s">
        <v>57</v>
      </c>
      <c r="I6" s="412" t="s">
        <v>475</v>
      </c>
      <c r="J6" s="1103"/>
    </row>
    <row r="7" spans="1:10" s="1" customFormat="1" ht="32.1" customHeight="1" thickBot="1">
      <c r="A7" s="45" t="s">
        <v>1154</v>
      </c>
      <c r="B7" s="228">
        <v>1650</v>
      </c>
      <c r="C7" s="228">
        <v>428</v>
      </c>
      <c r="D7" s="228">
        <v>450</v>
      </c>
      <c r="E7" s="228">
        <v>4154</v>
      </c>
      <c r="F7" s="228">
        <v>166</v>
      </c>
      <c r="G7" s="228">
        <v>16</v>
      </c>
      <c r="H7" s="228">
        <v>0</v>
      </c>
      <c r="I7" s="252">
        <f t="shared" ref="I7:I14" si="0">SUM(B7:H7)</f>
        <v>6864</v>
      </c>
      <c r="J7" s="42" t="s">
        <v>23</v>
      </c>
    </row>
    <row r="8" spans="1:10" s="1" customFormat="1" ht="32.1" customHeight="1" thickBot="1">
      <c r="A8" s="40" t="s">
        <v>28</v>
      </c>
      <c r="B8" s="229">
        <v>27902</v>
      </c>
      <c r="C8" s="229">
        <v>11159</v>
      </c>
      <c r="D8" s="229">
        <v>3019</v>
      </c>
      <c r="E8" s="229">
        <v>28263</v>
      </c>
      <c r="F8" s="229">
        <v>1010</v>
      </c>
      <c r="G8" s="229">
        <v>164</v>
      </c>
      <c r="H8" s="229">
        <v>138</v>
      </c>
      <c r="I8" s="253">
        <f t="shared" si="0"/>
        <v>71655</v>
      </c>
      <c r="J8" s="43" t="s">
        <v>27</v>
      </c>
    </row>
    <row r="9" spans="1:10" s="1" customFormat="1" ht="32.1" customHeight="1" thickBot="1">
      <c r="A9" s="45" t="s">
        <v>30</v>
      </c>
      <c r="B9" s="228">
        <v>4524</v>
      </c>
      <c r="C9" s="228">
        <v>3060</v>
      </c>
      <c r="D9" s="228">
        <v>761</v>
      </c>
      <c r="E9" s="228">
        <v>9981</v>
      </c>
      <c r="F9" s="228">
        <v>170</v>
      </c>
      <c r="G9" s="228">
        <v>33</v>
      </c>
      <c r="H9" s="228">
        <v>579</v>
      </c>
      <c r="I9" s="252">
        <f t="shared" si="0"/>
        <v>19108</v>
      </c>
      <c r="J9" s="42" t="s">
        <v>29</v>
      </c>
    </row>
    <row r="10" spans="1:10" s="1" customFormat="1" ht="32.1" customHeight="1" thickBot="1">
      <c r="A10" s="40" t="s">
        <v>32</v>
      </c>
      <c r="B10" s="229">
        <v>12120</v>
      </c>
      <c r="C10" s="229">
        <v>5408</v>
      </c>
      <c r="D10" s="229">
        <v>1885</v>
      </c>
      <c r="E10" s="229">
        <v>19448</v>
      </c>
      <c r="F10" s="229">
        <v>639</v>
      </c>
      <c r="G10" s="229">
        <v>246</v>
      </c>
      <c r="H10" s="229">
        <v>0</v>
      </c>
      <c r="I10" s="253">
        <f t="shared" si="0"/>
        <v>39746</v>
      </c>
      <c r="J10" s="43" t="s">
        <v>31</v>
      </c>
    </row>
    <row r="11" spans="1:10" s="1" customFormat="1" ht="32.1" customHeight="1" thickBot="1">
      <c r="A11" s="45" t="s">
        <v>34</v>
      </c>
      <c r="B11" s="228">
        <v>1743</v>
      </c>
      <c r="C11" s="228">
        <v>182</v>
      </c>
      <c r="D11" s="228">
        <v>41</v>
      </c>
      <c r="E11" s="228">
        <v>45402</v>
      </c>
      <c r="F11" s="228">
        <v>0</v>
      </c>
      <c r="G11" s="228">
        <v>0</v>
      </c>
      <c r="H11" s="228">
        <v>5793</v>
      </c>
      <c r="I11" s="252">
        <f t="shared" si="0"/>
        <v>53161</v>
      </c>
      <c r="J11" s="42" t="s">
        <v>33</v>
      </c>
    </row>
    <row r="12" spans="1:10" s="1" customFormat="1" ht="32.1" customHeight="1" thickBot="1">
      <c r="A12" s="40" t="s">
        <v>1157</v>
      </c>
      <c r="B12" s="229">
        <v>0</v>
      </c>
      <c r="C12" s="229">
        <v>0</v>
      </c>
      <c r="D12" s="229">
        <v>0</v>
      </c>
      <c r="E12" s="229">
        <v>221</v>
      </c>
      <c r="F12" s="229">
        <v>0</v>
      </c>
      <c r="G12" s="229">
        <v>0</v>
      </c>
      <c r="H12" s="229">
        <v>17</v>
      </c>
      <c r="I12" s="253">
        <f t="shared" si="0"/>
        <v>238</v>
      </c>
      <c r="J12" s="43" t="s">
        <v>36</v>
      </c>
    </row>
    <row r="13" spans="1:10" s="1" customFormat="1" ht="32.1" customHeight="1" thickBot="1">
      <c r="A13" s="45" t="s">
        <v>1156</v>
      </c>
      <c r="B13" s="228">
        <v>0</v>
      </c>
      <c r="C13" s="228">
        <v>0</v>
      </c>
      <c r="D13" s="228">
        <v>0</v>
      </c>
      <c r="E13" s="228">
        <v>0</v>
      </c>
      <c r="F13" s="228">
        <v>0</v>
      </c>
      <c r="G13" s="228">
        <v>0</v>
      </c>
      <c r="H13" s="228">
        <v>328</v>
      </c>
      <c r="I13" s="252">
        <f t="shared" si="0"/>
        <v>328</v>
      </c>
      <c r="J13" s="42" t="s">
        <v>37</v>
      </c>
    </row>
    <row r="14" spans="1:10" s="1" customFormat="1" ht="32.1" customHeight="1">
      <c r="A14" s="49" t="s">
        <v>39</v>
      </c>
      <c r="B14" s="240">
        <v>296</v>
      </c>
      <c r="C14" s="240">
        <v>765</v>
      </c>
      <c r="D14" s="240">
        <v>16</v>
      </c>
      <c r="E14" s="240">
        <v>26292</v>
      </c>
      <c r="F14" s="240">
        <v>0</v>
      </c>
      <c r="G14" s="240">
        <v>0</v>
      </c>
      <c r="H14" s="240">
        <v>89518</v>
      </c>
      <c r="I14" s="421">
        <f t="shared" si="0"/>
        <v>116887</v>
      </c>
      <c r="J14" s="783" t="s">
        <v>38</v>
      </c>
    </row>
    <row r="15" spans="1:10" ht="28.5" customHeight="1">
      <c r="A15" s="101" t="s">
        <v>474</v>
      </c>
      <c r="B15" s="262">
        <f>SUM(B7:B14)</f>
        <v>48235</v>
      </c>
      <c r="C15" s="262">
        <f t="shared" ref="C15:I15" si="1">SUM(C7:C14)</f>
        <v>21002</v>
      </c>
      <c r="D15" s="262">
        <f t="shared" si="1"/>
        <v>6172</v>
      </c>
      <c r="E15" s="262">
        <f t="shared" si="1"/>
        <v>133761</v>
      </c>
      <c r="F15" s="262">
        <f t="shared" si="1"/>
        <v>1985</v>
      </c>
      <c r="G15" s="453">
        <f t="shared" si="1"/>
        <v>459</v>
      </c>
      <c r="H15" s="453">
        <f t="shared" si="1"/>
        <v>96373</v>
      </c>
      <c r="I15" s="453">
        <f t="shared" si="1"/>
        <v>307987</v>
      </c>
      <c r="J15" s="784" t="s">
        <v>475</v>
      </c>
    </row>
    <row r="16" spans="1:10" ht="18" customHeight="1">
      <c r="A16" s="31" t="s">
        <v>454</v>
      </c>
      <c r="J16" s="11" t="s">
        <v>331</v>
      </c>
    </row>
    <row r="17" spans="1:10" ht="24.95" customHeight="1">
      <c r="A17" s="31"/>
      <c r="J17" s="25"/>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rightToLeft="1" view="pageBreakPreview" zoomScale="80" zoomScaleNormal="100" zoomScaleSheetLayoutView="80" workbookViewId="0">
      <selection activeCell="L7" sqref="L7:L15"/>
    </sheetView>
  </sheetViews>
  <sheetFormatPr defaultColWidth="11.42578125" defaultRowHeight="24.95" customHeight="1"/>
  <cols>
    <col min="1" max="1" width="26.7109375" style="11" customWidth="1"/>
    <col min="2" max="2" width="8.28515625" style="11" bestFit="1" customWidth="1"/>
    <col min="3" max="3" width="10" style="11" customWidth="1"/>
    <col min="4" max="5" width="10.140625" style="11" customWidth="1"/>
    <col min="6" max="6" width="10" style="11" customWidth="1"/>
    <col min="7" max="7" width="9.85546875" style="11" customWidth="1"/>
    <col min="8" max="8" width="10.42578125" style="11" customWidth="1"/>
    <col min="9" max="9" width="10" style="11" customWidth="1"/>
    <col min="10" max="11" width="9.85546875" style="11" bestFit="1" customWidth="1"/>
    <col min="12" max="12" width="7.85546875" style="11" bestFit="1" customWidth="1"/>
    <col min="13" max="13" width="11.28515625" style="11" bestFit="1" customWidth="1"/>
    <col min="14" max="14" width="30.7109375" style="11" customWidth="1"/>
    <col min="15" max="16384" width="11.42578125" style="11"/>
  </cols>
  <sheetData>
    <row r="1" spans="1:14" s="7" customFormat="1" ht="23.25">
      <c r="A1" s="1033" t="s">
        <v>1002</v>
      </c>
      <c r="B1" s="1033"/>
      <c r="C1" s="1033"/>
      <c r="D1" s="1033"/>
      <c r="E1" s="1033"/>
      <c r="F1" s="1033"/>
      <c r="G1" s="1033"/>
      <c r="H1" s="1033"/>
      <c r="I1" s="1033"/>
      <c r="J1" s="1033"/>
      <c r="K1" s="1033"/>
      <c r="L1" s="1033"/>
      <c r="M1" s="1033"/>
      <c r="N1" s="1033"/>
    </row>
    <row r="2" spans="1:14" s="7" customFormat="1" ht="20.25">
      <c r="A2" s="1034" t="s">
        <v>1120</v>
      </c>
      <c r="B2" s="1034"/>
      <c r="C2" s="1034"/>
      <c r="D2" s="1034"/>
      <c r="E2" s="1034"/>
      <c r="F2" s="1034"/>
      <c r="G2" s="1034"/>
      <c r="H2" s="1034"/>
      <c r="I2" s="1034"/>
      <c r="J2" s="1034"/>
      <c r="K2" s="1034"/>
      <c r="L2" s="1034"/>
      <c r="M2" s="1034"/>
      <c r="N2" s="1034"/>
    </row>
    <row r="3" spans="1:14" s="7" customFormat="1" ht="20.25">
      <c r="A3" s="1034">
        <v>2021</v>
      </c>
      <c r="B3" s="1034"/>
      <c r="C3" s="1034"/>
      <c r="D3" s="1034"/>
      <c r="E3" s="1034"/>
      <c r="F3" s="1034"/>
      <c r="G3" s="1034"/>
      <c r="H3" s="1034"/>
      <c r="I3" s="1034"/>
      <c r="J3" s="1034"/>
      <c r="K3" s="1034"/>
      <c r="L3" s="1034"/>
      <c r="M3" s="1034"/>
      <c r="N3" s="1034"/>
    </row>
    <row r="4" spans="1:14" s="8" customFormat="1" ht="21" customHeight="1">
      <c r="A4" s="576" t="s">
        <v>302</v>
      </c>
      <c r="B4" s="577"/>
      <c r="C4" s="577"/>
      <c r="D4" s="577"/>
      <c r="E4" s="577"/>
      <c r="F4" s="577"/>
      <c r="G4" s="577"/>
      <c r="H4" s="577"/>
      <c r="I4" s="577"/>
      <c r="J4" s="577"/>
      <c r="K4" s="577"/>
      <c r="L4" s="577"/>
      <c r="M4" s="577"/>
      <c r="N4" s="578" t="s">
        <v>303</v>
      </c>
    </row>
    <row r="5" spans="1:14" s="9" customFormat="1" ht="31.5" customHeight="1">
      <c r="A5" s="1100" t="s">
        <v>216</v>
      </c>
      <c r="B5" s="1104" t="s">
        <v>487</v>
      </c>
      <c r="C5" s="1104" t="s">
        <v>488</v>
      </c>
      <c r="D5" s="1104" t="s">
        <v>489</v>
      </c>
      <c r="E5" s="1104" t="s">
        <v>490</v>
      </c>
      <c r="F5" s="1104" t="s">
        <v>491</v>
      </c>
      <c r="G5" s="1104" t="s">
        <v>492</v>
      </c>
      <c r="H5" s="1104" t="s">
        <v>493</v>
      </c>
      <c r="I5" s="1104" t="s">
        <v>494</v>
      </c>
      <c r="J5" s="1104" t="s">
        <v>495</v>
      </c>
      <c r="K5" s="1104" t="s">
        <v>496</v>
      </c>
      <c r="L5" s="1104" t="s">
        <v>497</v>
      </c>
      <c r="M5" s="463" t="s">
        <v>474</v>
      </c>
      <c r="N5" s="1102" t="s">
        <v>217</v>
      </c>
    </row>
    <row r="6" spans="1:14" s="10" customFormat="1" ht="41.25" customHeight="1">
      <c r="A6" s="1101"/>
      <c r="B6" s="1105"/>
      <c r="C6" s="1105"/>
      <c r="D6" s="1105"/>
      <c r="E6" s="1105"/>
      <c r="F6" s="1105"/>
      <c r="G6" s="1105"/>
      <c r="H6" s="1105"/>
      <c r="I6" s="1105"/>
      <c r="J6" s="1105"/>
      <c r="K6" s="1105"/>
      <c r="L6" s="1105"/>
      <c r="M6" s="412" t="s">
        <v>475</v>
      </c>
      <c r="N6" s="1103"/>
    </row>
    <row r="7" spans="1:14" s="1" customFormat="1" ht="35.1" customHeight="1" thickBot="1">
      <c r="A7" s="45" t="s">
        <v>1154</v>
      </c>
      <c r="B7" s="228">
        <v>0</v>
      </c>
      <c r="C7" s="228">
        <v>1384</v>
      </c>
      <c r="D7" s="228">
        <v>4242</v>
      </c>
      <c r="E7" s="228">
        <v>9058</v>
      </c>
      <c r="F7" s="228">
        <v>6673</v>
      </c>
      <c r="G7" s="361">
        <v>8915</v>
      </c>
      <c r="H7" s="359">
        <v>6136</v>
      </c>
      <c r="I7" s="359">
        <v>6205</v>
      </c>
      <c r="J7" s="228">
        <v>3847</v>
      </c>
      <c r="K7" s="228">
        <v>2190</v>
      </c>
      <c r="L7" s="228">
        <v>1317</v>
      </c>
      <c r="M7" s="233">
        <f t="shared" ref="M7:M15" si="0">SUM(B7:L7)</f>
        <v>49967</v>
      </c>
      <c r="N7" s="42" t="s">
        <v>23</v>
      </c>
    </row>
    <row r="8" spans="1:14" s="1" customFormat="1" ht="35.1" customHeight="1" thickBot="1">
      <c r="A8" s="40" t="s">
        <v>28</v>
      </c>
      <c r="B8" s="229">
        <v>0</v>
      </c>
      <c r="C8" s="229">
        <v>13655</v>
      </c>
      <c r="D8" s="229">
        <v>32845</v>
      </c>
      <c r="E8" s="229">
        <v>49543</v>
      </c>
      <c r="F8" s="229">
        <v>33920</v>
      </c>
      <c r="G8" s="360">
        <v>32254</v>
      </c>
      <c r="H8" s="360">
        <v>23868</v>
      </c>
      <c r="I8" s="360">
        <v>21589</v>
      </c>
      <c r="J8" s="229">
        <v>10387</v>
      </c>
      <c r="K8" s="229">
        <v>4382</v>
      </c>
      <c r="L8" s="229">
        <v>2216</v>
      </c>
      <c r="M8" s="236">
        <f t="shared" si="0"/>
        <v>224659</v>
      </c>
      <c r="N8" s="43" t="s">
        <v>27</v>
      </c>
    </row>
    <row r="9" spans="1:14" s="1" customFormat="1" ht="35.1" customHeight="1" thickBot="1">
      <c r="A9" s="45" t="s">
        <v>30</v>
      </c>
      <c r="B9" s="228">
        <v>880</v>
      </c>
      <c r="C9" s="228">
        <v>12827</v>
      </c>
      <c r="D9" s="228">
        <v>25509</v>
      </c>
      <c r="E9" s="228">
        <v>39051</v>
      </c>
      <c r="F9" s="228">
        <v>28790</v>
      </c>
      <c r="G9" s="361">
        <v>23851</v>
      </c>
      <c r="H9" s="359">
        <v>14626</v>
      </c>
      <c r="I9" s="359">
        <v>12198</v>
      </c>
      <c r="J9" s="228">
        <v>6991</v>
      </c>
      <c r="K9" s="228">
        <v>2618</v>
      </c>
      <c r="L9" s="228">
        <v>709</v>
      </c>
      <c r="M9" s="233">
        <f t="shared" si="0"/>
        <v>168050</v>
      </c>
      <c r="N9" s="42" t="s">
        <v>29</v>
      </c>
    </row>
    <row r="10" spans="1:14" s="1" customFormat="1" ht="35.1" customHeight="1" thickBot="1">
      <c r="A10" s="40" t="s">
        <v>32</v>
      </c>
      <c r="B10" s="229">
        <v>3399</v>
      </c>
      <c r="C10" s="229">
        <v>16845</v>
      </c>
      <c r="D10" s="229">
        <v>20476</v>
      </c>
      <c r="E10" s="229">
        <v>26720</v>
      </c>
      <c r="F10" s="229">
        <v>20451</v>
      </c>
      <c r="G10" s="360">
        <v>18689</v>
      </c>
      <c r="H10" s="360">
        <v>9481</v>
      </c>
      <c r="I10" s="360">
        <v>10427</v>
      </c>
      <c r="J10" s="229">
        <v>5912</v>
      </c>
      <c r="K10" s="229">
        <v>1943</v>
      </c>
      <c r="L10" s="229">
        <v>735</v>
      </c>
      <c r="M10" s="236">
        <f t="shared" si="0"/>
        <v>135078</v>
      </c>
      <c r="N10" s="43" t="s">
        <v>31</v>
      </c>
    </row>
    <row r="11" spans="1:14" s="1" customFormat="1" ht="50.25" customHeight="1" thickBot="1">
      <c r="A11" s="45" t="s">
        <v>34</v>
      </c>
      <c r="B11" s="228">
        <v>3191</v>
      </c>
      <c r="C11" s="228">
        <v>16574</v>
      </c>
      <c r="D11" s="228">
        <v>33876</v>
      </c>
      <c r="E11" s="228">
        <v>39859</v>
      </c>
      <c r="F11" s="228">
        <v>21447</v>
      </c>
      <c r="G11" s="361">
        <v>18961</v>
      </c>
      <c r="H11" s="359">
        <v>9374</v>
      </c>
      <c r="I11" s="359">
        <v>7492</v>
      </c>
      <c r="J11" s="228">
        <v>3910</v>
      </c>
      <c r="K11" s="228">
        <v>2273</v>
      </c>
      <c r="L11" s="228">
        <v>443</v>
      </c>
      <c r="M11" s="233">
        <f t="shared" si="0"/>
        <v>157400</v>
      </c>
      <c r="N11" s="42" t="s">
        <v>33</v>
      </c>
    </row>
    <row r="12" spans="1:14" s="1" customFormat="1" ht="35.1" customHeight="1" thickBot="1">
      <c r="A12" s="40" t="s">
        <v>1155</v>
      </c>
      <c r="B12" s="229">
        <v>0</v>
      </c>
      <c r="C12" s="229">
        <v>1788</v>
      </c>
      <c r="D12" s="229">
        <v>2049</v>
      </c>
      <c r="E12" s="229">
        <v>6292</v>
      </c>
      <c r="F12" s="229">
        <v>3760</v>
      </c>
      <c r="G12" s="360">
        <v>3504</v>
      </c>
      <c r="H12" s="360">
        <v>1210</v>
      </c>
      <c r="I12" s="360">
        <v>3080</v>
      </c>
      <c r="J12" s="229">
        <v>219</v>
      </c>
      <c r="K12" s="229">
        <v>288</v>
      </c>
      <c r="L12" s="229">
        <v>55</v>
      </c>
      <c r="M12" s="236">
        <f t="shared" si="0"/>
        <v>22245</v>
      </c>
      <c r="N12" s="43" t="s">
        <v>35</v>
      </c>
    </row>
    <row r="13" spans="1:14" s="1" customFormat="1" ht="35.1" customHeight="1" thickBot="1">
      <c r="A13" s="45" t="s">
        <v>1157</v>
      </c>
      <c r="B13" s="228">
        <v>164</v>
      </c>
      <c r="C13" s="228">
        <v>32681</v>
      </c>
      <c r="D13" s="228">
        <v>89550</v>
      </c>
      <c r="E13" s="228">
        <v>138364</v>
      </c>
      <c r="F13" s="228">
        <v>127444</v>
      </c>
      <c r="G13" s="361">
        <v>119869</v>
      </c>
      <c r="H13" s="359">
        <v>58328</v>
      </c>
      <c r="I13" s="359">
        <v>43807</v>
      </c>
      <c r="J13" s="228">
        <v>15902</v>
      </c>
      <c r="K13" s="228">
        <v>6679</v>
      </c>
      <c r="L13" s="228">
        <v>514</v>
      </c>
      <c r="M13" s="233">
        <f t="shared" si="0"/>
        <v>633302</v>
      </c>
      <c r="N13" s="42" t="s">
        <v>36</v>
      </c>
    </row>
    <row r="14" spans="1:14" s="1" customFormat="1" ht="35.1" customHeight="1" thickBot="1">
      <c r="A14" s="40" t="s">
        <v>1156</v>
      </c>
      <c r="B14" s="229">
        <v>489</v>
      </c>
      <c r="C14" s="229">
        <v>10957</v>
      </c>
      <c r="D14" s="229">
        <v>23755</v>
      </c>
      <c r="E14" s="229">
        <v>54168</v>
      </c>
      <c r="F14" s="229">
        <v>46402</v>
      </c>
      <c r="G14" s="360">
        <v>49404</v>
      </c>
      <c r="H14" s="360">
        <v>31026</v>
      </c>
      <c r="I14" s="360">
        <v>22617</v>
      </c>
      <c r="J14" s="229">
        <v>11449</v>
      </c>
      <c r="K14" s="229">
        <v>5258</v>
      </c>
      <c r="L14" s="229">
        <v>1114</v>
      </c>
      <c r="M14" s="236">
        <f t="shared" si="0"/>
        <v>256639</v>
      </c>
      <c r="N14" s="43" t="s">
        <v>37</v>
      </c>
    </row>
    <row r="15" spans="1:14" s="1" customFormat="1" ht="35.1" customHeight="1">
      <c r="A15" s="85" t="s">
        <v>39</v>
      </c>
      <c r="B15" s="245">
        <v>48</v>
      </c>
      <c r="C15" s="245">
        <v>38705</v>
      </c>
      <c r="D15" s="245">
        <v>75485</v>
      </c>
      <c r="E15" s="245">
        <v>90570</v>
      </c>
      <c r="F15" s="245">
        <v>65613</v>
      </c>
      <c r="G15" s="364">
        <v>53979</v>
      </c>
      <c r="H15" s="404">
        <v>24835</v>
      </c>
      <c r="I15" s="404">
        <v>15849</v>
      </c>
      <c r="J15" s="245">
        <v>6667</v>
      </c>
      <c r="K15" s="245">
        <v>1900</v>
      </c>
      <c r="L15" s="245">
        <v>593</v>
      </c>
      <c r="M15" s="246">
        <f t="shared" si="0"/>
        <v>374244</v>
      </c>
      <c r="N15" s="76" t="s">
        <v>38</v>
      </c>
    </row>
    <row r="16" spans="1:14" s="6" customFormat="1" ht="30" customHeight="1">
      <c r="A16" s="112" t="s">
        <v>474</v>
      </c>
      <c r="B16" s="232">
        <f t="shared" ref="B16:M16" si="1">SUM(B7:B15)</f>
        <v>8171</v>
      </c>
      <c r="C16" s="232">
        <f t="shared" si="1"/>
        <v>145416</v>
      </c>
      <c r="D16" s="232">
        <f t="shared" si="1"/>
        <v>307787</v>
      </c>
      <c r="E16" s="232">
        <f t="shared" si="1"/>
        <v>453625</v>
      </c>
      <c r="F16" s="232">
        <f t="shared" si="1"/>
        <v>354500</v>
      </c>
      <c r="G16" s="259">
        <f t="shared" si="1"/>
        <v>329426</v>
      </c>
      <c r="H16" s="259">
        <f t="shared" si="1"/>
        <v>178884</v>
      </c>
      <c r="I16" s="259">
        <f>SUM(I7:I15)</f>
        <v>143264</v>
      </c>
      <c r="J16" s="259">
        <f t="shared" si="1"/>
        <v>65284</v>
      </c>
      <c r="K16" s="259">
        <f t="shared" si="1"/>
        <v>27531</v>
      </c>
      <c r="L16" s="259">
        <f t="shared" si="1"/>
        <v>7696</v>
      </c>
      <c r="M16" s="232">
        <f t="shared" si="1"/>
        <v>2021584</v>
      </c>
      <c r="N16" s="86" t="s">
        <v>475</v>
      </c>
    </row>
    <row r="17" spans="1:14" ht="18" customHeight="1">
      <c r="A17" s="31" t="s">
        <v>71</v>
      </c>
      <c r="N17" s="25" t="s">
        <v>331</v>
      </c>
    </row>
  </sheetData>
  <mergeCells count="16">
    <mergeCell ref="A1:N1"/>
    <mergeCell ref="A3:N3"/>
    <mergeCell ref="A5:A6"/>
    <mergeCell ref="N5:N6"/>
    <mergeCell ref="B5:B6"/>
    <mergeCell ref="C5:C6"/>
    <mergeCell ref="D5:D6"/>
    <mergeCell ref="E5:E6"/>
    <mergeCell ref="J5:J6"/>
    <mergeCell ref="K5:K6"/>
    <mergeCell ref="A2:N2"/>
    <mergeCell ref="L5:L6"/>
    <mergeCell ref="F5:F6"/>
    <mergeCell ref="G5:G6"/>
    <mergeCell ref="H5:H6"/>
    <mergeCell ref="I5:I6"/>
  </mergeCells>
  <phoneticPr fontId="0" type="noConversion"/>
  <printOptions horizontalCentered="1" verticalCentered="1"/>
  <pageMargins left="0" right="0" top="0" bottom="0" header="0" footer="0"/>
  <pageSetup paperSize="9" scale="84"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rightToLeft="1" view="pageBreakPreview" zoomScale="80" zoomScaleNormal="100" zoomScaleSheetLayoutView="80" workbookViewId="0">
      <selection activeCell="L7" sqref="L7:L15"/>
    </sheetView>
  </sheetViews>
  <sheetFormatPr defaultColWidth="11.42578125" defaultRowHeight="24.95" customHeight="1"/>
  <cols>
    <col min="1" max="1" width="28.28515625" style="11" customWidth="1"/>
    <col min="2" max="2" width="8.140625" style="11" customWidth="1"/>
    <col min="3" max="9" width="10" style="11" bestFit="1" customWidth="1"/>
    <col min="10" max="10" width="9.85546875" style="11" bestFit="1" customWidth="1"/>
    <col min="11" max="11" width="11" style="11" bestFit="1" customWidth="1"/>
    <col min="12" max="12" width="7.85546875" style="11" bestFit="1" customWidth="1"/>
    <col min="13" max="13" width="11.28515625" style="11" bestFit="1" customWidth="1"/>
    <col min="14" max="14" width="30.7109375" style="11" customWidth="1"/>
    <col min="15" max="16384" width="11.42578125" style="11"/>
  </cols>
  <sheetData>
    <row r="1" spans="1:14" s="7" customFormat="1" ht="23.25">
      <c r="A1" s="1033" t="s">
        <v>1003</v>
      </c>
      <c r="B1" s="1033"/>
      <c r="C1" s="1033"/>
      <c r="D1" s="1033"/>
      <c r="E1" s="1033"/>
      <c r="F1" s="1033"/>
      <c r="G1" s="1033"/>
      <c r="H1" s="1033"/>
      <c r="I1" s="1033"/>
      <c r="J1" s="1033"/>
      <c r="K1" s="1033"/>
      <c r="L1" s="1033"/>
      <c r="M1" s="1033"/>
      <c r="N1" s="1033"/>
    </row>
    <row r="2" spans="1:14" s="7" customFormat="1" ht="20.25">
      <c r="A2" s="1034" t="s">
        <v>1121</v>
      </c>
      <c r="B2" s="1034"/>
      <c r="C2" s="1034"/>
      <c r="D2" s="1034"/>
      <c r="E2" s="1034"/>
      <c r="F2" s="1034"/>
      <c r="G2" s="1034"/>
      <c r="H2" s="1034"/>
      <c r="I2" s="1034"/>
      <c r="J2" s="1034"/>
      <c r="K2" s="1034"/>
      <c r="L2" s="1034"/>
      <c r="M2" s="1034"/>
      <c r="N2" s="1034"/>
    </row>
    <row r="3" spans="1:14" s="7" customFormat="1" ht="20.25">
      <c r="A3" s="1034">
        <v>2021</v>
      </c>
      <c r="B3" s="1034"/>
      <c r="C3" s="1034"/>
      <c r="D3" s="1034"/>
      <c r="E3" s="1034"/>
      <c r="F3" s="1034"/>
      <c r="G3" s="1034"/>
      <c r="H3" s="1034"/>
      <c r="I3" s="1034"/>
      <c r="J3" s="1034"/>
      <c r="K3" s="1034"/>
      <c r="L3" s="1034"/>
      <c r="M3" s="1034"/>
      <c r="N3" s="1034"/>
    </row>
    <row r="4" spans="1:14" s="8" customFormat="1" ht="21" customHeight="1">
      <c r="A4" s="576" t="s">
        <v>304</v>
      </c>
      <c r="B4" s="577"/>
      <c r="C4" s="577"/>
      <c r="D4" s="577"/>
      <c r="E4" s="577"/>
      <c r="F4" s="577"/>
      <c r="G4" s="577"/>
      <c r="H4" s="577"/>
      <c r="I4" s="577"/>
      <c r="J4" s="577"/>
      <c r="K4" s="577"/>
      <c r="L4" s="577"/>
      <c r="M4" s="577"/>
      <c r="N4" s="578" t="s">
        <v>305</v>
      </c>
    </row>
    <row r="5" spans="1:14" s="9" customFormat="1" ht="31.5" customHeight="1">
      <c r="A5" s="1100" t="s">
        <v>216</v>
      </c>
      <c r="B5" s="1106" t="s">
        <v>487</v>
      </c>
      <c r="C5" s="1106" t="s">
        <v>488</v>
      </c>
      <c r="D5" s="1106" t="s">
        <v>489</v>
      </c>
      <c r="E5" s="1106" t="s">
        <v>490</v>
      </c>
      <c r="F5" s="1106" t="s">
        <v>491</v>
      </c>
      <c r="G5" s="1106" t="s">
        <v>492</v>
      </c>
      <c r="H5" s="1106" t="s">
        <v>493</v>
      </c>
      <c r="I5" s="1106" t="s">
        <v>494</v>
      </c>
      <c r="J5" s="1106" t="s">
        <v>495</v>
      </c>
      <c r="K5" s="1106" t="s">
        <v>496</v>
      </c>
      <c r="L5" s="1106" t="s">
        <v>497</v>
      </c>
      <c r="M5" s="463" t="s">
        <v>474</v>
      </c>
      <c r="N5" s="1102" t="s">
        <v>217</v>
      </c>
    </row>
    <row r="6" spans="1:14" s="10" customFormat="1" ht="41.25" customHeight="1">
      <c r="A6" s="1101"/>
      <c r="B6" s="1107"/>
      <c r="C6" s="1107"/>
      <c r="D6" s="1107"/>
      <c r="E6" s="1107"/>
      <c r="F6" s="1107"/>
      <c r="G6" s="1107"/>
      <c r="H6" s="1107"/>
      <c r="I6" s="1107"/>
      <c r="J6" s="1107"/>
      <c r="K6" s="1107"/>
      <c r="L6" s="1107"/>
      <c r="M6" s="412" t="s">
        <v>475</v>
      </c>
      <c r="N6" s="1103"/>
    </row>
    <row r="7" spans="1:14" s="1" customFormat="1" ht="35.1" customHeight="1" thickBot="1">
      <c r="A7" s="45" t="s">
        <v>1154</v>
      </c>
      <c r="B7" s="228">
        <v>0</v>
      </c>
      <c r="C7" s="228">
        <v>1304</v>
      </c>
      <c r="D7" s="228">
        <v>2663</v>
      </c>
      <c r="E7" s="228">
        <v>7189</v>
      </c>
      <c r="F7" s="228">
        <v>5723</v>
      </c>
      <c r="G7" s="361">
        <v>8077</v>
      </c>
      <c r="H7" s="359">
        <v>5495</v>
      </c>
      <c r="I7" s="359">
        <v>5809</v>
      </c>
      <c r="J7" s="228">
        <v>3436</v>
      </c>
      <c r="K7" s="684">
        <v>2139</v>
      </c>
      <c r="L7" s="228">
        <v>1268</v>
      </c>
      <c r="M7" s="233">
        <f t="shared" ref="M7:M15" si="0">SUM(B7:L7)</f>
        <v>43103</v>
      </c>
      <c r="N7" s="42" t="s">
        <v>23</v>
      </c>
    </row>
    <row r="8" spans="1:14" s="1" customFormat="1" ht="35.1" customHeight="1" thickBot="1">
      <c r="A8" s="40" t="s">
        <v>28</v>
      </c>
      <c r="B8" s="229">
        <v>0</v>
      </c>
      <c r="C8" s="229">
        <v>8678</v>
      </c>
      <c r="D8" s="229">
        <v>19048</v>
      </c>
      <c r="E8" s="229">
        <v>35602</v>
      </c>
      <c r="F8" s="229">
        <v>20600</v>
      </c>
      <c r="G8" s="360">
        <v>21765</v>
      </c>
      <c r="H8" s="360">
        <v>15910</v>
      </c>
      <c r="I8" s="360">
        <v>17115</v>
      </c>
      <c r="J8" s="229">
        <v>8325</v>
      </c>
      <c r="K8" s="595">
        <v>3872</v>
      </c>
      <c r="L8" s="229">
        <v>2089</v>
      </c>
      <c r="M8" s="236">
        <f t="shared" si="0"/>
        <v>153004</v>
      </c>
      <c r="N8" s="43" t="s">
        <v>27</v>
      </c>
    </row>
    <row r="9" spans="1:14" s="1" customFormat="1" ht="35.1" customHeight="1" thickBot="1">
      <c r="A9" s="45" t="s">
        <v>30</v>
      </c>
      <c r="B9" s="228">
        <v>534</v>
      </c>
      <c r="C9" s="228">
        <v>8360</v>
      </c>
      <c r="D9" s="228">
        <v>21635</v>
      </c>
      <c r="E9" s="228">
        <v>35864</v>
      </c>
      <c r="F9" s="228">
        <v>26197</v>
      </c>
      <c r="G9" s="361">
        <v>21958</v>
      </c>
      <c r="H9" s="359">
        <v>13219</v>
      </c>
      <c r="I9" s="359">
        <v>11481</v>
      </c>
      <c r="J9" s="228">
        <v>6535</v>
      </c>
      <c r="K9" s="684">
        <v>2536</v>
      </c>
      <c r="L9" s="228">
        <v>623</v>
      </c>
      <c r="M9" s="233">
        <f t="shared" si="0"/>
        <v>148942</v>
      </c>
      <c r="N9" s="42" t="s">
        <v>29</v>
      </c>
    </row>
    <row r="10" spans="1:14" s="1" customFormat="1" ht="35.1" customHeight="1" thickBot="1">
      <c r="A10" s="40" t="s">
        <v>32</v>
      </c>
      <c r="B10" s="229">
        <v>1998</v>
      </c>
      <c r="C10" s="229">
        <v>11300</v>
      </c>
      <c r="D10" s="229">
        <v>12730</v>
      </c>
      <c r="E10" s="229">
        <v>18315</v>
      </c>
      <c r="F10" s="229">
        <v>14646</v>
      </c>
      <c r="G10" s="360">
        <v>13635</v>
      </c>
      <c r="H10" s="360">
        <v>7301</v>
      </c>
      <c r="I10" s="360">
        <v>8509</v>
      </c>
      <c r="J10" s="229">
        <v>4657</v>
      </c>
      <c r="K10" s="595">
        <v>1631</v>
      </c>
      <c r="L10" s="229">
        <v>610</v>
      </c>
      <c r="M10" s="236">
        <f t="shared" si="0"/>
        <v>95332</v>
      </c>
      <c r="N10" s="43" t="s">
        <v>31</v>
      </c>
    </row>
    <row r="11" spans="1:14" s="1" customFormat="1" ht="50.25" customHeight="1" thickBot="1">
      <c r="A11" s="45" t="s">
        <v>34</v>
      </c>
      <c r="B11" s="228">
        <v>611</v>
      </c>
      <c r="C11" s="228">
        <v>9383</v>
      </c>
      <c r="D11" s="228">
        <v>22560</v>
      </c>
      <c r="E11" s="228">
        <v>26925</v>
      </c>
      <c r="F11" s="228">
        <v>15572</v>
      </c>
      <c r="G11" s="361">
        <v>12794</v>
      </c>
      <c r="H11" s="359">
        <v>5430</v>
      </c>
      <c r="I11" s="359">
        <v>5622</v>
      </c>
      <c r="J11" s="228">
        <v>3060</v>
      </c>
      <c r="K11" s="684">
        <v>1920</v>
      </c>
      <c r="L11" s="228">
        <v>362</v>
      </c>
      <c r="M11" s="233">
        <f t="shared" si="0"/>
        <v>104239</v>
      </c>
      <c r="N11" s="42" t="s">
        <v>33</v>
      </c>
    </row>
    <row r="12" spans="1:14" s="1" customFormat="1" ht="35.1" customHeight="1" thickBot="1">
      <c r="A12" s="40" t="s">
        <v>1155</v>
      </c>
      <c r="B12" s="229">
        <v>0</v>
      </c>
      <c r="C12" s="229">
        <v>1788</v>
      </c>
      <c r="D12" s="229">
        <v>2049</v>
      </c>
      <c r="E12" s="229">
        <v>6292</v>
      </c>
      <c r="F12" s="229">
        <v>3760</v>
      </c>
      <c r="G12" s="360">
        <v>3504</v>
      </c>
      <c r="H12" s="360">
        <v>1210</v>
      </c>
      <c r="I12" s="360">
        <v>3080</v>
      </c>
      <c r="J12" s="229">
        <v>219</v>
      </c>
      <c r="K12" s="595">
        <v>288</v>
      </c>
      <c r="L12" s="229">
        <v>55</v>
      </c>
      <c r="M12" s="236">
        <f t="shared" si="0"/>
        <v>22245</v>
      </c>
      <c r="N12" s="43" t="s">
        <v>35</v>
      </c>
    </row>
    <row r="13" spans="1:14" s="1" customFormat="1" ht="35.1" customHeight="1" thickBot="1">
      <c r="A13" s="45" t="s">
        <v>1157</v>
      </c>
      <c r="B13" s="228">
        <v>164</v>
      </c>
      <c r="C13" s="228">
        <v>32681</v>
      </c>
      <c r="D13" s="228">
        <v>89524</v>
      </c>
      <c r="E13" s="228">
        <v>138286</v>
      </c>
      <c r="F13" s="228">
        <v>127418</v>
      </c>
      <c r="G13" s="361">
        <v>119813</v>
      </c>
      <c r="H13" s="359">
        <v>58302</v>
      </c>
      <c r="I13" s="359">
        <v>43807</v>
      </c>
      <c r="J13" s="228">
        <v>15876</v>
      </c>
      <c r="K13" s="684">
        <v>6679</v>
      </c>
      <c r="L13" s="228">
        <v>514</v>
      </c>
      <c r="M13" s="233">
        <f t="shared" si="0"/>
        <v>633064</v>
      </c>
      <c r="N13" s="42" t="s">
        <v>36</v>
      </c>
    </row>
    <row r="14" spans="1:14" s="1" customFormat="1" ht="35.1" customHeight="1" thickBot="1">
      <c r="A14" s="40" t="s">
        <v>1156</v>
      </c>
      <c r="B14" s="229">
        <v>489</v>
      </c>
      <c r="C14" s="229">
        <v>10941</v>
      </c>
      <c r="D14" s="229">
        <v>23688</v>
      </c>
      <c r="E14" s="229">
        <v>54087</v>
      </c>
      <c r="F14" s="229">
        <v>46351</v>
      </c>
      <c r="G14" s="360">
        <v>49324</v>
      </c>
      <c r="H14" s="360">
        <v>31009</v>
      </c>
      <c r="I14" s="360">
        <v>22617</v>
      </c>
      <c r="J14" s="229">
        <v>11433</v>
      </c>
      <c r="K14" s="595">
        <v>5258</v>
      </c>
      <c r="L14" s="229">
        <v>1114</v>
      </c>
      <c r="M14" s="236">
        <f t="shared" si="0"/>
        <v>256311</v>
      </c>
      <c r="N14" s="43" t="s">
        <v>37</v>
      </c>
    </row>
    <row r="15" spans="1:14" s="1" customFormat="1" ht="35.1" customHeight="1">
      <c r="A15" s="85" t="s">
        <v>39</v>
      </c>
      <c r="B15" s="245">
        <v>48</v>
      </c>
      <c r="C15" s="245">
        <v>24935</v>
      </c>
      <c r="D15" s="245">
        <v>57224</v>
      </c>
      <c r="E15" s="245">
        <v>61126</v>
      </c>
      <c r="F15" s="245">
        <v>45190</v>
      </c>
      <c r="G15" s="364">
        <v>37265</v>
      </c>
      <c r="H15" s="404">
        <v>14800</v>
      </c>
      <c r="I15" s="404">
        <v>11585</v>
      </c>
      <c r="J15" s="245">
        <v>3881</v>
      </c>
      <c r="K15" s="685">
        <v>1006</v>
      </c>
      <c r="L15" s="245">
        <v>297</v>
      </c>
      <c r="M15" s="246">
        <f t="shared" si="0"/>
        <v>257357</v>
      </c>
      <c r="N15" s="76" t="s">
        <v>38</v>
      </c>
    </row>
    <row r="16" spans="1:14" s="6" customFormat="1" ht="30" customHeight="1">
      <c r="A16" s="112" t="s">
        <v>474</v>
      </c>
      <c r="B16" s="232">
        <f t="shared" ref="B16:M16" si="1">SUM(B7:B15)</f>
        <v>3844</v>
      </c>
      <c r="C16" s="232">
        <f t="shared" si="1"/>
        <v>109370</v>
      </c>
      <c r="D16" s="232">
        <f t="shared" si="1"/>
        <v>251121</v>
      </c>
      <c r="E16" s="232">
        <f t="shared" si="1"/>
        <v>383686</v>
      </c>
      <c r="F16" s="232">
        <f t="shared" si="1"/>
        <v>305457</v>
      </c>
      <c r="G16" s="232">
        <f t="shared" si="1"/>
        <v>288135</v>
      </c>
      <c r="H16" s="232">
        <f t="shared" si="1"/>
        <v>152676</v>
      </c>
      <c r="I16" s="232">
        <f t="shared" si="1"/>
        <v>129625</v>
      </c>
      <c r="J16" s="232">
        <f t="shared" si="1"/>
        <v>57422</v>
      </c>
      <c r="K16" s="232">
        <f t="shared" si="1"/>
        <v>25329</v>
      </c>
      <c r="L16" s="232">
        <f t="shared" si="1"/>
        <v>6932</v>
      </c>
      <c r="M16" s="232">
        <f t="shared" si="1"/>
        <v>1713597</v>
      </c>
      <c r="N16" s="86" t="s">
        <v>475</v>
      </c>
    </row>
    <row r="17" spans="1:14" ht="18" customHeight="1">
      <c r="A17" s="31" t="s">
        <v>71</v>
      </c>
      <c r="N17" s="25" t="s">
        <v>331</v>
      </c>
    </row>
  </sheetData>
  <mergeCells count="16">
    <mergeCell ref="A1:N1"/>
    <mergeCell ref="A3:N3"/>
    <mergeCell ref="A5:A6"/>
    <mergeCell ref="N5:N6"/>
    <mergeCell ref="B5:B6"/>
    <mergeCell ref="A2:N2"/>
    <mergeCell ref="C5:C6"/>
    <mergeCell ref="D5:D6"/>
    <mergeCell ref="E5:E6"/>
    <mergeCell ref="J5:J6"/>
    <mergeCell ref="K5:K6"/>
    <mergeCell ref="L5:L6"/>
    <mergeCell ref="F5:F6"/>
    <mergeCell ref="G5:G6"/>
    <mergeCell ref="H5:H6"/>
    <mergeCell ref="I5:I6"/>
  </mergeCells>
  <phoneticPr fontId="0" type="noConversion"/>
  <printOptions horizontalCentered="1" verticalCentered="1"/>
  <pageMargins left="0" right="0" top="0" bottom="0" header="0" footer="0"/>
  <pageSetup paperSize="9" scale="83"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rightToLeft="1" view="pageBreakPreview" zoomScale="70" zoomScaleNormal="100" zoomScaleSheetLayoutView="70" workbookViewId="0">
      <selection activeCell="N21" sqref="N21"/>
    </sheetView>
  </sheetViews>
  <sheetFormatPr defaultColWidth="11.42578125" defaultRowHeight="24.95" customHeight="1"/>
  <cols>
    <col min="1" max="1" width="30.7109375" style="11" customWidth="1"/>
    <col min="2" max="12" width="8.7109375" style="11" customWidth="1"/>
    <col min="13" max="13" width="9.7109375" style="11" customWidth="1"/>
    <col min="14" max="14" width="30.7109375" style="11" customWidth="1"/>
    <col min="15" max="16384" width="11.42578125" style="11"/>
  </cols>
  <sheetData>
    <row r="1" spans="1:14" s="7" customFormat="1" ht="23.25">
      <c r="A1" s="1033" t="s">
        <v>1004</v>
      </c>
      <c r="B1" s="1033"/>
      <c r="C1" s="1033"/>
      <c r="D1" s="1033"/>
      <c r="E1" s="1033"/>
      <c r="F1" s="1033"/>
      <c r="G1" s="1033"/>
      <c r="H1" s="1033"/>
      <c r="I1" s="1033"/>
      <c r="J1" s="1033"/>
      <c r="K1" s="1033"/>
      <c r="L1" s="1033"/>
      <c r="M1" s="1033"/>
      <c r="N1" s="1033"/>
    </row>
    <row r="2" spans="1:14" s="7" customFormat="1" ht="20.25">
      <c r="A2" s="1034" t="s">
        <v>1122</v>
      </c>
      <c r="B2" s="1034"/>
      <c r="C2" s="1034"/>
      <c r="D2" s="1034"/>
      <c r="E2" s="1034"/>
      <c r="F2" s="1034"/>
      <c r="G2" s="1034"/>
      <c r="H2" s="1034"/>
      <c r="I2" s="1034"/>
      <c r="J2" s="1034"/>
      <c r="K2" s="1034"/>
      <c r="L2" s="1034"/>
      <c r="M2" s="1034"/>
      <c r="N2" s="1034"/>
    </row>
    <row r="3" spans="1:14" s="7" customFormat="1" ht="20.25">
      <c r="A3" s="1034">
        <v>2021</v>
      </c>
      <c r="B3" s="1034"/>
      <c r="C3" s="1034"/>
      <c r="D3" s="1034"/>
      <c r="E3" s="1034"/>
      <c r="F3" s="1034"/>
      <c r="G3" s="1034"/>
      <c r="H3" s="1034"/>
      <c r="I3" s="1034"/>
      <c r="J3" s="1034"/>
      <c r="K3" s="1034"/>
      <c r="L3" s="1034"/>
      <c r="M3" s="1034"/>
      <c r="N3" s="1034"/>
    </row>
    <row r="4" spans="1:14" s="8" customFormat="1" ht="21" customHeight="1">
      <c r="A4" s="576" t="s">
        <v>222</v>
      </c>
      <c r="B4" s="577"/>
      <c r="C4" s="577"/>
      <c r="D4" s="577"/>
      <c r="E4" s="577"/>
      <c r="F4" s="577"/>
      <c r="G4" s="577"/>
      <c r="H4" s="577"/>
      <c r="I4" s="577"/>
      <c r="J4" s="577"/>
      <c r="K4" s="577"/>
      <c r="L4" s="577"/>
      <c r="M4" s="577"/>
      <c r="N4" s="578" t="s">
        <v>223</v>
      </c>
    </row>
    <row r="5" spans="1:14" s="9" customFormat="1" ht="31.5" customHeight="1">
      <c r="A5" s="1100" t="s">
        <v>216</v>
      </c>
      <c r="B5" s="1106" t="s">
        <v>487</v>
      </c>
      <c r="C5" s="1106" t="s">
        <v>488</v>
      </c>
      <c r="D5" s="1106" t="s">
        <v>489</v>
      </c>
      <c r="E5" s="1106" t="s">
        <v>490</v>
      </c>
      <c r="F5" s="1106" t="s">
        <v>491</v>
      </c>
      <c r="G5" s="1106" t="s">
        <v>492</v>
      </c>
      <c r="H5" s="1106" t="s">
        <v>493</v>
      </c>
      <c r="I5" s="1106" t="s">
        <v>494</v>
      </c>
      <c r="J5" s="1106" t="s">
        <v>495</v>
      </c>
      <c r="K5" s="1106" t="s">
        <v>496</v>
      </c>
      <c r="L5" s="1106" t="s">
        <v>497</v>
      </c>
      <c r="M5" s="463" t="s">
        <v>474</v>
      </c>
      <c r="N5" s="1102" t="s">
        <v>217</v>
      </c>
    </row>
    <row r="6" spans="1:14" s="10" customFormat="1" ht="41.25" customHeight="1">
      <c r="A6" s="1101"/>
      <c r="B6" s="1107"/>
      <c r="C6" s="1107"/>
      <c r="D6" s="1107"/>
      <c r="E6" s="1107"/>
      <c r="F6" s="1107"/>
      <c r="G6" s="1107"/>
      <c r="H6" s="1107"/>
      <c r="I6" s="1107"/>
      <c r="J6" s="1107"/>
      <c r="K6" s="1107"/>
      <c r="L6" s="1107"/>
      <c r="M6" s="412" t="s">
        <v>475</v>
      </c>
      <c r="N6" s="1103"/>
    </row>
    <row r="7" spans="1:14" s="1" customFormat="1" ht="35.1" customHeight="1" thickBot="1">
      <c r="A7" s="45" t="s">
        <v>1154</v>
      </c>
      <c r="B7" s="228">
        <v>0</v>
      </c>
      <c r="C7" s="228">
        <v>80</v>
      </c>
      <c r="D7" s="228">
        <v>1579</v>
      </c>
      <c r="E7" s="228">
        <v>1869</v>
      </c>
      <c r="F7" s="228">
        <v>950</v>
      </c>
      <c r="G7" s="361">
        <v>838</v>
      </c>
      <c r="H7" s="359">
        <v>641</v>
      </c>
      <c r="I7" s="359">
        <v>396</v>
      </c>
      <c r="J7" s="228">
        <v>411</v>
      </c>
      <c r="K7" s="459">
        <v>51</v>
      </c>
      <c r="L7" s="228">
        <v>49</v>
      </c>
      <c r="M7" s="233">
        <f t="shared" ref="M7:M14" si="0">SUM(B7:L7)</f>
        <v>6864</v>
      </c>
      <c r="N7" s="42" t="s">
        <v>23</v>
      </c>
    </row>
    <row r="8" spans="1:14" s="1" customFormat="1" ht="35.1" customHeight="1" thickBot="1">
      <c r="A8" s="40" t="s">
        <v>28</v>
      </c>
      <c r="B8" s="229">
        <v>0</v>
      </c>
      <c r="C8" s="229">
        <v>4977</v>
      </c>
      <c r="D8" s="229">
        <v>13797</v>
      </c>
      <c r="E8" s="229">
        <v>13941</v>
      </c>
      <c r="F8" s="229">
        <v>13320</v>
      </c>
      <c r="G8" s="360">
        <v>10489</v>
      </c>
      <c r="H8" s="360">
        <v>7958</v>
      </c>
      <c r="I8" s="360">
        <v>4474</v>
      </c>
      <c r="J8" s="229">
        <v>2062</v>
      </c>
      <c r="K8" s="460">
        <v>510</v>
      </c>
      <c r="L8" s="229">
        <v>127</v>
      </c>
      <c r="M8" s="236">
        <f t="shared" si="0"/>
        <v>71655</v>
      </c>
      <c r="N8" s="43" t="s">
        <v>27</v>
      </c>
    </row>
    <row r="9" spans="1:14" s="1" customFormat="1" ht="35.1" customHeight="1" thickBot="1">
      <c r="A9" s="45" t="s">
        <v>30</v>
      </c>
      <c r="B9" s="228">
        <v>346</v>
      </c>
      <c r="C9" s="228">
        <v>4467</v>
      </c>
      <c r="D9" s="228">
        <v>3874</v>
      </c>
      <c r="E9" s="228">
        <v>3187</v>
      </c>
      <c r="F9" s="228">
        <v>2593</v>
      </c>
      <c r="G9" s="361">
        <v>1893</v>
      </c>
      <c r="H9" s="359">
        <v>1407</v>
      </c>
      <c r="I9" s="359">
        <v>717</v>
      </c>
      <c r="J9" s="228">
        <v>456</v>
      </c>
      <c r="K9" s="459">
        <v>82</v>
      </c>
      <c r="L9" s="228">
        <v>86</v>
      </c>
      <c r="M9" s="233">
        <f t="shared" si="0"/>
        <v>19108</v>
      </c>
      <c r="N9" s="42" t="s">
        <v>29</v>
      </c>
    </row>
    <row r="10" spans="1:14" s="1" customFormat="1" ht="35.1" customHeight="1" thickBot="1">
      <c r="A10" s="40" t="s">
        <v>32</v>
      </c>
      <c r="B10" s="229">
        <v>1401</v>
      </c>
      <c r="C10" s="229">
        <v>5545</v>
      </c>
      <c r="D10" s="229">
        <v>7746</v>
      </c>
      <c r="E10" s="229">
        <v>8405</v>
      </c>
      <c r="F10" s="229">
        <v>5805</v>
      </c>
      <c r="G10" s="360">
        <v>5054</v>
      </c>
      <c r="H10" s="360">
        <v>2180</v>
      </c>
      <c r="I10" s="360">
        <v>1918</v>
      </c>
      <c r="J10" s="229">
        <v>1255</v>
      </c>
      <c r="K10" s="460">
        <v>312</v>
      </c>
      <c r="L10" s="229">
        <v>125</v>
      </c>
      <c r="M10" s="236">
        <f t="shared" si="0"/>
        <v>39746</v>
      </c>
      <c r="N10" s="43" t="s">
        <v>31</v>
      </c>
    </row>
    <row r="11" spans="1:14" s="1" customFormat="1" ht="50.25" customHeight="1" thickBot="1">
      <c r="A11" s="45" t="s">
        <v>34</v>
      </c>
      <c r="B11" s="228">
        <v>2580</v>
      </c>
      <c r="C11" s="228">
        <v>7191</v>
      </c>
      <c r="D11" s="228">
        <v>11316</v>
      </c>
      <c r="E11" s="228">
        <v>12934</v>
      </c>
      <c r="F11" s="228">
        <v>5875</v>
      </c>
      <c r="G11" s="361">
        <v>6167</v>
      </c>
      <c r="H11" s="359">
        <v>3944</v>
      </c>
      <c r="I11" s="359">
        <v>1870</v>
      </c>
      <c r="J11" s="228">
        <v>850</v>
      </c>
      <c r="K11" s="459">
        <v>353</v>
      </c>
      <c r="L11" s="228">
        <v>81</v>
      </c>
      <c r="M11" s="233">
        <f t="shared" si="0"/>
        <v>53161</v>
      </c>
      <c r="N11" s="42" t="s">
        <v>33</v>
      </c>
    </row>
    <row r="12" spans="1:14" s="1" customFormat="1" ht="35.1" customHeight="1" thickBot="1">
      <c r="A12" s="40" t="s">
        <v>1157</v>
      </c>
      <c r="B12" s="229">
        <v>0</v>
      </c>
      <c r="C12" s="229">
        <v>0</v>
      </c>
      <c r="D12" s="229">
        <v>26</v>
      </c>
      <c r="E12" s="229">
        <v>78</v>
      </c>
      <c r="F12" s="229">
        <v>26</v>
      </c>
      <c r="G12" s="360">
        <v>56</v>
      </c>
      <c r="H12" s="360">
        <v>26</v>
      </c>
      <c r="I12" s="360">
        <v>0</v>
      </c>
      <c r="J12" s="229">
        <v>26</v>
      </c>
      <c r="K12" s="460">
        <v>0</v>
      </c>
      <c r="L12" s="229">
        <v>0</v>
      </c>
      <c r="M12" s="236">
        <f t="shared" si="0"/>
        <v>238</v>
      </c>
      <c r="N12" s="43" t="s">
        <v>36</v>
      </c>
    </row>
    <row r="13" spans="1:14" s="1" customFormat="1" ht="35.1" customHeight="1" thickBot="1">
      <c r="A13" s="103" t="s">
        <v>1156</v>
      </c>
      <c r="B13" s="686">
        <v>0</v>
      </c>
      <c r="C13" s="686">
        <v>16</v>
      </c>
      <c r="D13" s="686">
        <v>67</v>
      </c>
      <c r="E13" s="686">
        <v>81</v>
      </c>
      <c r="F13" s="686">
        <v>51</v>
      </c>
      <c r="G13" s="467">
        <v>80</v>
      </c>
      <c r="H13" s="467">
        <v>17</v>
      </c>
      <c r="I13" s="467">
        <v>0</v>
      </c>
      <c r="J13" s="686">
        <v>16</v>
      </c>
      <c r="K13" s="786">
        <v>0</v>
      </c>
      <c r="L13" s="686">
        <v>0</v>
      </c>
      <c r="M13" s="687">
        <f t="shared" si="0"/>
        <v>328</v>
      </c>
      <c r="N13" s="688" t="s">
        <v>37</v>
      </c>
    </row>
    <row r="14" spans="1:14" s="6" customFormat="1" ht="30" customHeight="1">
      <c r="A14" s="49" t="s">
        <v>39</v>
      </c>
      <c r="B14" s="240">
        <v>0</v>
      </c>
      <c r="C14" s="240">
        <v>13770</v>
      </c>
      <c r="D14" s="240">
        <v>18261</v>
      </c>
      <c r="E14" s="240">
        <v>29444</v>
      </c>
      <c r="F14" s="240">
        <v>20423</v>
      </c>
      <c r="G14" s="403">
        <v>16714</v>
      </c>
      <c r="H14" s="403">
        <v>10035</v>
      </c>
      <c r="I14" s="403">
        <v>4264</v>
      </c>
      <c r="J14" s="240">
        <v>2786</v>
      </c>
      <c r="K14" s="462">
        <v>894</v>
      </c>
      <c r="L14" s="240">
        <v>296</v>
      </c>
      <c r="M14" s="241">
        <f t="shared" si="0"/>
        <v>116887</v>
      </c>
      <c r="N14" s="783" t="s">
        <v>38</v>
      </c>
    </row>
    <row r="15" spans="1:14" ht="29.25" customHeight="1">
      <c r="A15" s="101" t="s">
        <v>474</v>
      </c>
      <c r="B15" s="262">
        <f t="shared" ref="B15:M15" si="1">SUM(B7:B14)</f>
        <v>4327</v>
      </c>
      <c r="C15" s="262">
        <f t="shared" si="1"/>
        <v>36046</v>
      </c>
      <c r="D15" s="262">
        <f t="shared" si="1"/>
        <v>56666</v>
      </c>
      <c r="E15" s="262">
        <f t="shared" si="1"/>
        <v>69939</v>
      </c>
      <c r="F15" s="262">
        <f t="shared" si="1"/>
        <v>49043</v>
      </c>
      <c r="G15" s="262">
        <f t="shared" si="1"/>
        <v>41291</v>
      </c>
      <c r="H15" s="262">
        <f t="shared" si="1"/>
        <v>26208</v>
      </c>
      <c r="I15" s="262">
        <f t="shared" si="1"/>
        <v>13639</v>
      </c>
      <c r="J15" s="262">
        <f t="shared" si="1"/>
        <v>7862</v>
      </c>
      <c r="K15" s="262">
        <f t="shared" si="1"/>
        <v>2202</v>
      </c>
      <c r="L15" s="262">
        <f t="shared" si="1"/>
        <v>764</v>
      </c>
      <c r="M15" s="262">
        <f t="shared" si="1"/>
        <v>307987</v>
      </c>
      <c r="N15" s="784" t="s">
        <v>475</v>
      </c>
    </row>
    <row r="16" spans="1:14" ht="18" customHeight="1">
      <c r="A16" s="31" t="s">
        <v>454</v>
      </c>
      <c r="N16" s="25" t="s">
        <v>331</v>
      </c>
    </row>
    <row r="17" spans="1:14" ht="24.95" customHeight="1">
      <c r="A17" s="19"/>
      <c r="N17" s="18"/>
    </row>
    <row r="18" spans="1:14" ht="24.95" customHeight="1">
      <c r="B18" s="97"/>
      <c r="C18" s="297"/>
      <c r="D18" s="297"/>
      <c r="E18" s="297"/>
      <c r="F18" s="97"/>
      <c r="G18" s="97"/>
      <c r="H18" s="97"/>
      <c r="I18" s="97"/>
      <c r="J18" s="97"/>
      <c r="K18" s="97"/>
      <c r="L18" s="97"/>
    </row>
    <row r="19" spans="1:14" ht="24.95" customHeight="1">
      <c r="B19" s="97"/>
      <c r="C19" s="297"/>
      <c r="D19" s="297"/>
      <c r="E19" s="297"/>
      <c r="F19" s="297"/>
      <c r="G19" s="297"/>
      <c r="H19" s="297"/>
      <c r="I19" s="297"/>
      <c r="J19" s="97"/>
      <c r="K19" s="97"/>
      <c r="L19" s="97"/>
    </row>
    <row r="20" spans="1:14" ht="24.95" customHeight="1">
      <c r="B20" s="97"/>
      <c r="C20" s="297"/>
      <c r="D20" s="297"/>
      <c r="E20" s="297"/>
      <c r="F20" s="297"/>
      <c r="G20" s="297"/>
      <c r="H20" s="297"/>
      <c r="I20" s="297"/>
      <c r="J20" s="97"/>
      <c r="K20" s="97"/>
      <c r="L20" s="97"/>
    </row>
    <row r="21" spans="1:14" ht="24.95" customHeight="1">
      <c r="B21" s="97"/>
      <c r="C21" s="297"/>
      <c r="D21" s="297"/>
      <c r="E21" s="297"/>
      <c r="F21" s="297"/>
      <c r="G21" s="297"/>
      <c r="H21" s="97"/>
      <c r="I21" s="97"/>
      <c r="J21" s="97"/>
      <c r="K21" s="97"/>
      <c r="L21" s="97"/>
    </row>
    <row r="22" spans="1:14" ht="24.95" customHeight="1">
      <c r="B22" s="97"/>
      <c r="C22" s="297"/>
      <c r="D22" s="297"/>
      <c r="E22" s="297"/>
      <c r="F22" s="297"/>
      <c r="G22" s="297"/>
      <c r="H22" s="297"/>
      <c r="I22" s="297"/>
      <c r="J22" s="297"/>
      <c r="K22" s="97"/>
      <c r="L22" s="97"/>
    </row>
    <row r="23" spans="1:14" ht="24.95" customHeight="1">
      <c r="B23" s="97"/>
      <c r="C23" s="97"/>
      <c r="D23" s="97"/>
      <c r="E23" s="97"/>
      <c r="F23" s="97"/>
      <c r="G23" s="97"/>
      <c r="H23" s="97"/>
      <c r="I23" s="97"/>
      <c r="J23" s="97"/>
      <c r="K23" s="97"/>
      <c r="L23" s="97"/>
    </row>
    <row r="24" spans="1:14" ht="24.95" customHeight="1">
      <c r="B24" s="97"/>
      <c r="C24" s="97"/>
      <c r="D24" s="97"/>
      <c r="E24" s="97"/>
      <c r="F24" s="97"/>
      <c r="G24" s="97"/>
      <c r="H24" s="97"/>
      <c r="I24" s="97"/>
      <c r="J24" s="97"/>
      <c r="K24" s="97"/>
      <c r="L24" s="97"/>
    </row>
    <row r="25" spans="1:14" ht="24.95" customHeight="1">
      <c r="B25" s="297"/>
      <c r="C25" s="297"/>
      <c r="D25" s="297"/>
      <c r="E25" s="297"/>
      <c r="F25" s="297"/>
      <c r="G25" s="297"/>
      <c r="H25" s="297"/>
      <c r="I25" s="297"/>
      <c r="J25" s="97"/>
      <c r="K25" s="97"/>
      <c r="L25" s="97"/>
    </row>
    <row r="26" spans="1:14" ht="24.95" customHeight="1">
      <c r="B26" s="12"/>
      <c r="C26" s="12"/>
      <c r="D26" s="12"/>
      <c r="E26" s="12"/>
      <c r="G26" s="12"/>
      <c r="H26" s="12"/>
      <c r="I26" s="12"/>
      <c r="J26" s="12"/>
      <c r="L26" s="12"/>
    </row>
  </sheetData>
  <mergeCells count="16">
    <mergeCell ref="A1:N1"/>
    <mergeCell ref="A3:N3"/>
    <mergeCell ref="A5:A6"/>
    <mergeCell ref="N5:N6"/>
    <mergeCell ref="B5:B6"/>
    <mergeCell ref="C5:C6"/>
    <mergeCell ref="D5:D6"/>
    <mergeCell ref="E5:E6"/>
    <mergeCell ref="J5:J6"/>
    <mergeCell ref="K5:K6"/>
    <mergeCell ref="A2:N2"/>
    <mergeCell ref="L5:L6"/>
    <mergeCell ref="F5:F6"/>
    <mergeCell ref="G5:G6"/>
    <mergeCell ref="H5:H6"/>
    <mergeCell ref="I5:I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rightToLeft="1" view="pageBreakPreview" zoomScale="80" zoomScaleNormal="100" zoomScaleSheetLayoutView="80" workbookViewId="0">
      <selection activeCell="H7" sqref="H7:H27"/>
    </sheetView>
  </sheetViews>
  <sheetFormatPr defaultColWidth="11.42578125" defaultRowHeight="24.95" customHeight="1"/>
  <cols>
    <col min="1" max="1" width="36.140625" style="11" customWidth="1"/>
    <col min="2" max="7" width="10.28515625" style="11" customWidth="1"/>
    <col min="8" max="9" width="13.42578125" style="11" bestFit="1" customWidth="1"/>
    <col min="10" max="10" width="38.7109375" style="11" customWidth="1"/>
    <col min="11" max="16384" width="11.42578125" style="11"/>
  </cols>
  <sheetData>
    <row r="1" spans="1:10" s="7" customFormat="1" ht="23.25">
      <c r="A1" s="1033" t="s">
        <v>1005</v>
      </c>
      <c r="B1" s="1033"/>
      <c r="C1" s="1033"/>
      <c r="D1" s="1033"/>
      <c r="E1" s="1033"/>
      <c r="F1" s="1033"/>
      <c r="G1" s="1033"/>
      <c r="H1" s="1033"/>
      <c r="I1" s="1033"/>
      <c r="J1" s="1033"/>
    </row>
    <row r="2" spans="1:10" s="7" customFormat="1" ht="20.25">
      <c r="A2" s="1034" t="s">
        <v>1123</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8" customFormat="1" ht="15.75">
      <c r="A4" s="576" t="s">
        <v>218</v>
      </c>
      <c r="B4" s="577"/>
      <c r="C4" s="577"/>
      <c r="D4" s="577"/>
      <c r="E4" s="577"/>
      <c r="F4" s="577"/>
      <c r="G4" s="577"/>
      <c r="H4" s="577"/>
      <c r="I4" s="577"/>
      <c r="J4" s="578" t="s">
        <v>219</v>
      </c>
    </row>
    <row r="5" spans="1:10" s="9" customFormat="1" ht="36" customHeight="1">
      <c r="A5" s="1100" t="s">
        <v>622</v>
      </c>
      <c r="B5" s="463" t="s">
        <v>0</v>
      </c>
      <c r="C5" s="463" t="s">
        <v>2</v>
      </c>
      <c r="D5" s="463" t="s">
        <v>4</v>
      </c>
      <c r="E5" s="463" t="s">
        <v>10</v>
      </c>
      <c r="F5" s="463" t="s">
        <v>12</v>
      </c>
      <c r="G5" s="463" t="s">
        <v>122</v>
      </c>
      <c r="H5" s="463" t="s">
        <v>116</v>
      </c>
      <c r="I5" s="463" t="s">
        <v>474</v>
      </c>
      <c r="J5" s="1102" t="s">
        <v>621</v>
      </c>
    </row>
    <row r="6" spans="1:10" s="10" customFormat="1" ht="27" customHeight="1">
      <c r="A6" s="1101"/>
      <c r="B6" s="411" t="s">
        <v>508</v>
      </c>
      <c r="C6" s="411" t="s">
        <v>1</v>
      </c>
      <c r="D6" s="411" t="s">
        <v>3</v>
      </c>
      <c r="E6" s="411" t="s">
        <v>9</v>
      </c>
      <c r="F6" s="411" t="s">
        <v>11</v>
      </c>
      <c r="G6" s="411" t="s">
        <v>126</v>
      </c>
      <c r="H6" s="411" t="s">
        <v>162</v>
      </c>
      <c r="I6" s="412" t="s">
        <v>475</v>
      </c>
      <c r="J6" s="1103"/>
    </row>
    <row r="7" spans="1:10" s="1" customFormat="1" ht="15.75" thickBot="1">
      <c r="A7" s="45" t="s">
        <v>524</v>
      </c>
      <c r="B7" s="359">
        <v>1880</v>
      </c>
      <c r="C7" s="359">
        <v>7944</v>
      </c>
      <c r="D7" s="359">
        <v>6984</v>
      </c>
      <c r="E7" s="359">
        <v>6093</v>
      </c>
      <c r="F7" s="359">
        <v>1835</v>
      </c>
      <c r="G7" s="359">
        <v>75</v>
      </c>
      <c r="H7" s="359">
        <v>1908</v>
      </c>
      <c r="I7" s="252">
        <f t="shared" ref="I7:I27" si="0">SUM(B7:H7)</f>
        <v>26719</v>
      </c>
      <c r="J7" s="42" t="s">
        <v>544</v>
      </c>
    </row>
    <row r="8" spans="1:10" s="1" customFormat="1" ht="15.75" thickBot="1">
      <c r="A8" s="40" t="s">
        <v>525</v>
      </c>
      <c r="B8" s="360">
        <v>0</v>
      </c>
      <c r="C8" s="360">
        <v>254</v>
      </c>
      <c r="D8" s="360">
        <v>1825</v>
      </c>
      <c r="E8" s="360">
        <v>7323</v>
      </c>
      <c r="F8" s="360">
        <v>6020</v>
      </c>
      <c r="G8" s="360">
        <v>1751</v>
      </c>
      <c r="H8" s="360">
        <v>16511</v>
      </c>
      <c r="I8" s="253">
        <f t="shared" si="0"/>
        <v>33684</v>
      </c>
      <c r="J8" s="43" t="s">
        <v>545</v>
      </c>
    </row>
    <row r="9" spans="1:10" s="1" customFormat="1" ht="15.75" thickBot="1">
      <c r="A9" s="45" t="s">
        <v>526</v>
      </c>
      <c r="B9" s="359">
        <v>70</v>
      </c>
      <c r="C9" s="359">
        <v>7918</v>
      </c>
      <c r="D9" s="359">
        <v>19130</v>
      </c>
      <c r="E9" s="359">
        <v>25365</v>
      </c>
      <c r="F9" s="359">
        <v>21937</v>
      </c>
      <c r="G9" s="359">
        <v>5517</v>
      </c>
      <c r="H9" s="359">
        <v>26327</v>
      </c>
      <c r="I9" s="252">
        <f t="shared" si="0"/>
        <v>106264</v>
      </c>
      <c r="J9" s="42" t="s">
        <v>428</v>
      </c>
    </row>
    <row r="10" spans="1:10" s="1" customFormat="1" ht="30.75" thickBot="1">
      <c r="A10" s="40" t="s">
        <v>527</v>
      </c>
      <c r="B10" s="360">
        <v>0</v>
      </c>
      <c r="C10" s="360">
        <v>532</v>
      </c>
      <c r="D10" s="360">
        <v>430</v>
      </c>
      <c r="E10" s="360">
        <v>1463</v>
      </c>
      <c r="F10" s="360">
        <v>3807</v>
      </c>
      <c r="G10" s="360">
        <v>248</v>
      </c>
      <c r="H10" s="360">
        <v>6904</v>
      </c>
      <c r="I10" s="253">
        <f t="shared" si="0"/>
        <v>13384</v>
      </c>
      <c r="J10" s="43" t="s">
        <v>546</v>
      </c>
    </row>
    <row r="11" spans="1:10" s="1" customFormat="1" ht="30.75" thickBot="1">
      <c r="A11" s="45" t="s">
        <v>528</v>
      </c>
      <c r="B11" s="359">
        <v>0</v>
      </c>
      <c r="C11" s="359">
        <v>204</v>
      </c>
      <c r="D11" s="359">
        <v>186</v>
      </c>
      <c r="E11" s="359">
        <v>165</v>
      </c>
      <c r="F11" s="359">
        <v>320</v>
      </c>
      <c r="G11" s="359">
        <v>0</v>
      </c>
      <c r="H11" s="359">
        <v>692</v>
      </c>
      <c r="I11" s="252">
        <f t="shared" si="0"/>
        <v>1567</v>
      </c>
      <c r="J11" s="42" t="s">
        <v>547</v>
      </c>
    </row>
    <row r="12" spans="1:10" s="1" customFormat="1" ht="15.75" thickBot="1">
      <c r="A12" s="40" t="s">
        <v>529</v>
      </c>
      <c r="B12" s="360">
        <v>6463</v>
      </c>
      <c r="C12" s="360">
        <v>90351</v>
      </c>
      <c r="D12" s="360">
        <v>195593</v>
      </c>
      <c r="E12" s="360">
        <v>194593</v>
      </c>
      <c r="F12" s="360">
        <v>59192</v>
      </c>
      <c r="G12" s="360">
        <v>14266</v>
      </c>
      <c r="H12" s="360">
        <v>107583</v>
      </c>
      <c r="I12" s="253">
        <f t="shared" si="0"/>
        <v>668041</v>
      </c>
      <c r="J12" s="43" t="s">
        <v>429</v>
      </c>
    </row>
    <row r="13" spans="1:10" s="1" customFormat="1" ht="30.75" thickBot="1">
      <c r="A13" s="45" t="s">
        <v>530</v>
      </c>
      <c r="B13" s="359">
        <v>1378</v>
      </c>
      <c r="C13" s="359">
        <v>24333</v>
      </c>
      <c r="D13" s="359">
        <v>34100</v>
      </c>
      <c r="E13" s="359">
        <v>52453</v>
      </c>
      <c r="F13" s="359">
        <v>37354</v>
      </c>
      <c r="G13" s="359">
        <v>6703</v>
      </c>
      <c r="H13" s="359">
        <v>89332</v>
      </c>
      <c r="I13" s="252">
        <f t="shared" si="0"/>
        <v>245653</v>
      </c>
      <c r="J13" s="42" t="s">
        <v>548</v>
      </c>
    </row>
    <row r="14" spans="1:10" s="1" customFormat="1" ht="15.75" thickBot="1">
      <c r="A14" s="40" t="s">
        <v>531</v>
      </c>
      <c r="B14" s="360">
        <v>1015</v>
      </c>
      <c r="C14" s="360">
        <v>7676</v>
      </c>
      <c r="D14" s="360">
        <v>21736</v>
      </c>
      <c r="E14" s="360">
        <v>39809</v>
      </c>
      <c r="F14" s="360">
        <v>32806</v>
      </c>
      <c r="G14" s="360">
        <v>2151</v>
      </c>
      <c r="H14" s="360">
        <v>30724</v>
      </c>
      <c r="I14" s="253">
        <f t="shared" si="0"/>
        <v>135917</v>
      </c>
      <c r="J14" s="43" t="s">
        <v>549</v>
      </c>
    </row>
    <row r="15" spans="1:10" s="1" customFormat="1" ht="15.75" customHeight="1" thickBot="1">
      <c r="A15" s="45" t="s">
        <v>532</v>
      </c>
      <c r="B15" s="359">
        <v>464</v>
      </c>
      <c r="C15" s="359">
        <v>3430</v>
      </c>
      <c r="D15" s="359">
        <v>7397</v>
      </c>
      <c r="E15" s="359">
        <v>11566</v>
      </c>
      <c r="F15" s="359">
        <v>19653</v>
      </c>
      <c r="G15" s="359">
        <v>7046</v>
      </c>
      <c r="H15" s="359">
        <v>25595</v>
      </c>
      <c r="I15" s="252">
        <f t="shared" si="0"/>
        <v>75151</v>
      </c>
      <c r="J15" s="42" t="s">
        <v>550</v>
      </c>
    </row>
    <row r="16" spans="1:10" s="1" customFormat="1" ht="15.75" thickBot="1">
      <c r="A16" s="40" t="s">
        <v>533</v>
      </c>
      <c r="B16" s="360">
        <v>0</v>
      </c>
      <c r="C16" s="360">
        <v>0</v>
      </c>
      <c r="D16" s="360">
        <v>362</v>
      </c>
      <c r="E16" s="360">
        <v>742</v>
      </c>
      <c r="F16" s="360">
        <v>2916</v>
      </c>
      <c r="G16" s="360">
        <v>1749</v>
      </c>
      <c r="H16" s="360">
        <v>15121</v>
      </c>
      <c r="I16" s="253">
        <f t="shared" si="0"/>
        <v>20890</v>
      </c>
      <c r="J16" s="43" t="s">
        <v>551</v>
      </c>
    </row>
    <row r="17" spans="1:10" s="1" customFormat="1" ht="15.75" thickBot="1">
      <c r="A17" s="45" t="s">
        <v>534</v>
      </c>
      <c r="B17" s="359">
        <v>265</v>
      </c>
      <c r="C17" s="359">
        <v>318</v>
      </c>
      <c r="D17" s="359">
        <v>1368</v>
      </c>
      <c r="E17" s="359">
        <v>2988</v>
      </c>
      <c r="F17" s="359">
        <v>4106</v>
      </c>
      <c r="G17" s="359">
        <v>510</v>
      </c>
      <c r="H17" s="359">
        <v>12120</v>
      </c>
      <c r="I17" s="252">
        <f t="shared" si="0"/>
        <v>21675</v>
      </c>
      <c r="J17" s="42" t="s">
        <v>552</v>
      </c>
    </row>
    <row r="18" spans="1:10" s="1" customFormat="1" ht="15.75" thickBot="1">
      <c r="A18" s="40" t="s">
        <v>535</v>
      </c>
      <c r="B18" s="360">
        <v>0</v>
      </c>
      <c r="C18" s="360">
        <v>1248</v>
      </c>
      <c r="D18" s="360">
        <v>4707</v>
      </c>
      <c r="E18" s="360">
        <v>4379</v>
      </c>
      <c r="F18" s="360">
        <v>1810</v>
      </c>
      <c r="G18" s="360">
        <v>334</v>
      </c>
      <c r="H18" s="360">
        <v>3634</v>
      </c>
      <c r="I18" s="253">
        <f t="shared" si="0"/>
        <v>16112</v>
      </c>
      <c r="J18" s="43" t="s">
        <v>553</v>
      </c>
    </row>
    <row r="19" spans="1:10" s="1" customFormat="1" ht="26.25" thickBot="1">
      <c r="A19" s="45" t="s">
        <v>536</v>
      </c>
      <c r="B19" s="359">
        <v>13</v>
      </c>
      <c r="C19" s="359">
        <v>1739</v>
      </c>
      <c r="D19" s="359">
        <v>4450</v>
      </c>
      <c r="E19" s="359">
        <v>8327</v>
      </c>
      <c r="F19" s="359">
        <v>6893</v>
      </c>
      <c r="G19" s="359">
        <v>1363</v>
      </c>
      <c r="H19" s="359">
        <v>26219</v>
      </c>
      <c r="I19" s="252">
        <f t="shared" si="0"/>
        <v>49004</v>
      </c>
      <c r="J19" s="42" t="s">
        <v>554</v>
      </c>
    </row>
    <row r="20" spans="1:10" s="1" customFormat="1" ht="26.25" thickBot="1">
      <c r="A20" s="40" t="s">
        <v>537</v>
      </c>
      <c r="B20" s="360">
        <v>2354</v>
      </c>
      <c r="C20" s="360">
        <v>5607</v>
      </c>
      <c r="D20" s="360">
        <v>20279</v>
      </c>
      <c r="E20" s="360">
        <v>60702</v>
      </c>
      <c r="F20" s="360">
        <v>36152</v>
      </c>
      <c r="G20" s="360">
        <v>7271</v>
      </c>
      <c r="H20" s="360">
        <v>46668</v>
      </c>
      <c r="I20" s="253">
        <f t="shared" si="0"/>
        <v>179033</v>
      </c>
      <c r="J20" s="43" t="s">
        <v>555</v>
      </c>
    </row>
    <row r="21" spans="1:10" s="1" customFormat="1" ht="30.75" thickBot="1">
      <c r="A21" s="45" t="s">
        <v>538</v>
      </c>
      <c r="B21" s="359">
        <v>0</v>
      </c>
      <c r="C21" s="359">
        <v>634</v>
      </c>
      <c r="D21" s="359">
        <v>5333</v>
      </c>
      <c r="E21" s="359">
        <v>11300</v>
      </c>
      <c r="F21" s="359">
        <v>43081</v>
      </c>
      <c r="G21" s="359">
        <v>2136</v>
      </c>
      <c r="H21" s="359">
        <v>48714</v>
      </c>
      <c r="I21" s="252">
        <f t="shared" si="0"/>
        <v>111198</v>
      </c>
      <c r="J21" s="42" t="s">
        <v>556</v>
      </c>
    </row>
    <row r="22" spans="1:10" s="1" customFormat="1" ht="15.75" thickBot="1">
      <c r="A22" s="40" t="s">
        <v>47</v>
      </c>
      <c r="B22" s="360">
        <v>265</v>
      </c>
      <c r="C22" s="360">
        <v>1053</v>
      </c>
      <c r="D22" s="360">
        <v>5991</v>
      </c>
      <c r="E22" s="360">
        <v>2227</v>
      </c>
      <c r="F22" s="360">
        <v>10575</v>
      </c>
      <c r="G22" s="360">
        <v>1013</v>
      </c>
      <c r="H22" s="360">
        <v>36284</v>
      </c>
      <c r="I22" s="253">
        <f t="shared" si="0"/>
        <v>57408</v>
      </c>
      <c r="J22" s="43" t="s">
        <v>430</v>
      </c>
    </row>
    <row r="23" spans="1:10" s="1" customFormat="1" ht="30.75" thickBot="1">
      <c r="A23" s="45" t="s">
        <v>539</v>
      </c>
      <c r="B23" s="359">
        <v>530</v>
      </c>
      <c r="C23" s="359">
        <v>2424</v>
      </c>
      <c r="D23" s="359">
        <v>2048</v>
      </c>
      <c r="E23" s="359">
        <v>11221</v>
      </c>
      <c r="F23" s="359">
        <v>11530</v>
      </c>
      <c r="G23" s="359">
        <v>2492</v>
      </c>
      <c r="H23" s="359">
        <v>45540</v>
      </c>
      <c r="I23" s="252">
        <f t="shared" si="0"/>
        <v>75785</v>
      </c>
      <c r="J23" s="42" t="s">
        <v>557</v>
      </c>
    </row>
    <row r="24" spans="1:10" s="1" customFormat="1" ht="15.75" thickBot="1">
      <c r="A24" s="40" t="s">
        <v>540</v>
      </c>
      <c r="B24" s="360">
        <v>0</v>
      </c>
      <c r="C24" s="360">
        <v>0</v>
      </c>
      <c r="D24" s="360">
        <v>47</v>
      </c>
      <c r="E24" s="360">
        <v>79</v>
      </c>
      <c r="F24" s="360">
        <v>1260</v>
      </c>
      <c r="G24" s="360">
        <v>400</v>
      </c>
      <c r="H24" s="360">
        <v>3715</v>
      </c>
      <c r="I24" s="253">
        <f t="shared" si="0"/>
        <v>5501</v>
      </c>
      <c r="J24" s="43" t="s">
        <v>558</v>
      </c>
    </row>
    <row r="25" spans="1:10" s="1" customFormat="1" ht="15.75" thickBot="1">
      <c r="A25" s="45" t="s">
        <v>541</v>
      </c>
      <c r="B25" s="359">
        <v>0</v>
      </c>
      <c r="C25" s="359">
        <v>242</v>
      </c>
      <c r="D25" s="359">
        <v>779</v>
      </c>
      <c r="E25" s="359">
        <v>902</v>
      </c>
      <c r="F25" s="359">
        <v>1913</v>
      </c>
      <c r="G25" s="359">
        <v>517</v>
      </c>
      <c r="H25" s="359">
        <v>6362</v>
      </c>
      <c r="I25" s="252">
        <f t="shared" si="0"/>
        <v>10715</v>
      </c>
      <c r="J25" s="42" t="s">
        <v>559</v>
      </c>
    </row>
    <row r="26" spans="1:10" s="1" customFormat="1" ht="51.75" thickBot="1">
      <c r="A26" s="40" t="s">
        <v>542</v>
      </c>
      <c r="B26" s="360">
        <v>98</v>
      </c>
      <c r="C26" s="360">
        <v>22410</v>
      </c>
      <c r="D26" s="360">
        <v>42100</v>
      </c>
      <c r="E26" s="360">
        <v>55090</v>
      </c>
      <c r="F26" s="360">
        <v>35887</v>
      </c>
      <c r="G26" s="360">
        <v>1066</v>
      </c>
      <c r="H26" s="360">
        <v>4135</v>
      </c>
      <c r="I26" s="253">
        <f t="shared" si="0"/>
        <v>160786</v>
      </c>
      <c r="J26" s="43" t="s">
        <v>560</v>
      </c>
    </row>
    <row r="27" spans="1:10" s="1" customFormat="1" ht="30">
      <c r="A27" s="85" t="s">
        <v>543</v>
      </c>
      <c r="B27" s="404">
        <v>0</v>
      </c>
      <c r="C27" s="404">
        <v>0</v>
      </c>
      <c r="D27" s="404">
        <v>41</v>
      </c>
      <c r="E27" s="404">
        <v>118</v>
      </c>
      <c r="F27" s="404">
        <v>2395</v>
      </c>
      <c r="G27" s="404">
        <v>123</v>
      </c>
      <c r="H27" s="404">
        <v>4420</v>
      </c>
      <c r="I27" s="464">
        <f t="shared" si="0"/>
        <v>7097</v>
      </c>
      <c r="J27" s="76" t="s">
        <v>561</v>
      </c>
    </row>
    <row r="28" spans="1:10" s="6" customFormat="1" ht="24" customHeight="1">
      <c r="A28" s="112" t="s">
        <v>474</v>
      </c>
      <c r="B28" s="232">
        <f t="shared" ref="B28:I28" si="1">SUM(B7:B27)</f>
        <v>14795</v>
      </c>
      <c r="C28" s="232">
        <f t="shared" si="1"/>
        <v>178317</v>
      </c>
      <c r="D28" s="232">
        <f t="shared" si="1"/>
        <v>374886</v>
      </c>
      <c r="E28" s="232">
        <f t="shared" si="1"/>
        <v>496905</v>
      </c>
      <c r="F28" s="232">
        <f t="shared" si="1"/>
        <v>341442</v>
      </c>
      <c r="G28" s="259">
        <f t="shared" si="1"/>
        <v>56731</v>
      </c>
      <c r="H28" s="259">
        <f t="shared" si="1"/>
        <v>558508</v>
      </c>
      <c r="I28" s="259">
        <f t="shared" si="1"/>
        <v>2021584</v>
      </c>
      <c r="J28" s="86" t="s">
        <v>475</v>
      </c>
    </row>
    <row r="29" spans="1:10" ht="12.75">
      <c r="A29" s="31" t="s">
        <v>71</v>
      </c>
      <c r="J29"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rightToLeft="1" view="pageBreakPreview" zoomScaleNormal="100" zoomScaleSheetLayoutView="100" workbookViewId="0">
      <selection activeCell="A2" sqref="A2"/>
    </sheetView>
  </sheetViews>
  <sheetFormatPr defaultColWidth="11.42578125" defaultRowHeight="12.75"/>
  <cols>
    <col min="1" max="1" width="44.7109375" style="269" customWidth="1"/>
    <col min="2" max="2" width="9.140625" style="269" customWidth="1"/>
    <col min="3" max="3" width="44.7109375" style="269" customWidth="1"/>
    <col min="4" max="16384" width="11.42578125" style="269"/>
  </cols>
  <sheetData>
    <row r="1" spans="1:3" ht="33.75" customHeight="1">
      <c r="A1" s="826" t="s">
        <v>1371</v>
      </c>
      <c r="B1" s="829"/>
      <c r="C1" s="828" t="s">
        <v>738</v>
      </c>
    </row>
    <row r="2" spans="1:3" ht="206.25">
      <c r="A2" s="701" t="s">
        <v>1574</v>
      </c>
      <c r="B2" s="128"/>
      <c r="C2" s="704" t="s">
        <v>1577</v>
      </c>
    </row>
    <row r="3" spans="1:3" ht="63.75">
      <c r="A3" s="701" t="s">
        <v>1575</v>
      </c>
      <c r="B3" s="128"/>
      <c r="C3" s="705" t="s">
        <v>1578</v>
      </c>
    </row>
    <row r="4" spans="1:3" ht="300">
      <c r="A4" s="701" t="s">
        <v>1576</v>
      </c>
      <c r="B4" s="128"/>
      <c r="C4" s="705" t="s">
        <v>1579</v>
      </c>
    </row>
    <row r="5" spans="1:3" ht="18.75">
      <c r="A5" s="701" t="s">
        <v>1374</v>
      </c>
      <c r="B5" s="128"/>
      <c r="C5" s="706" t="s">
        <v>1382</v>
      </c>
    </row>
    <row r="6" spans="1:3" ht="38.25">
      <c r="A6" s="701" t="s">
        <v>1375</v>
      </c>
      <c r="B6" s="128"/>
      <c r="C6" s="706" t="s">
        <v>1383</v>
      </c>
    </row>
    <row r="7" spans="1:3" ht="18.75">
      <c r="A7" s="702" t="s">
        <v>1376</v>
      </c>
      <c r="B7" s="128"/>
      <c r="C7" s="705" t="s">
        <v>1492</v>
      </c>
    </row>
    <row r="8" spans="1:3" ht="18.75">
      <c r="A8" s="702" t="s">
        <v>1377</v>
      </c>
      <c r="B8" s="128"/>
      <c r="C8" s="705" t="s">
        <v>1493</v>
      </c>
    </row>
    <row r="9" spans="1:3" ht="25.5">
      <c r="A9" s="702" t="s">
        <v>1378</v>
      </c>
      <c r="B9" s="128"/>
      <c r="C9" s="705" t="s">
        <v>1494</v>
      </c>
    </row>
    <row r="10" spans="1:3" ht="18.75">
      <c r="A10" s="702" t="s">
        <v>1379</v>
      </c>
      <c r="B10" s="128"/>
      <c r="C10" s="705" t="s">
        <v>1495</v>
      </c>
    </row>
    <row r="11" spans="1:3" ht="18.75">
      <c r="A11" s="702" t="s">
        <v>1380</v>
      </c>
      <c r="B11" s="128"/>
      <c r="C11" s="705" t="s">
        <v>1496</v>
      </c>
    </row>
    <row r="12" spans="1:3" ht="37.5">
      <c r="A12" s="703" t="s">
        <v>1381</v>
      </c>
      <c r="B12" s="128"/>
      <c r="C12" s="705" t="s">
        <v>1450</v>
      </c>
    </row>
  </sheetData>
  <printOptions horizontalCentered="1"/>
  <pageMargins left="0" right="0" top="0.98425196850393704" bottom="0" header="0" footer="0"/>
  <pageSetup paperSize="9" scale="95" fitToWidth="0" fitToHeight="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rightToLeft="1" view="pageBreakPreview" zoomScale="80" zoomScaleNormal="100" zoomScaleSheetLayoutView="80" workbookViewId="0">
      <selection activeCell="F32" sqref="F32"/>
    </sheetView>
  </sheetViews>
  <sheetFormatPr defaultColWidth="11.42578125" defaultRowHeight="24.95" customHeight="1"/>
  <cols>
    <col min="1" max="1" width="36.140625" style="11" customWidth="1"/>
    <col min="2" max="7" width="10.28515625" style="11" customWidth="1"/>
    <col min="8" max="9" width="13.42578125" style="11" bestFit="1" customWidth="1"/>
    <col min="10" max="10" width="38.7109375" style="11" customWidth="1"/>
    <col min="11" max="16384" width="11.42578125" style="11"/>
  </cols>
  <sheetData>
    <row r="1" spans="1:10" s="7" customFormat="1" ht="23.25" customHeight="1">
      <c r="A1" s="1033" t="s">
        <v>1006</v>
      </c>
      <c r="B1" s="1033"/>
      <c r="C1" s="1033"/>
      <c r="D1" s="1033"/>
      <c r="E1" s="1033"/>
      <c r="F1" s="1033"/>
      <c r="G1" s="1033"/>
      <c r="H1" s="1033"/>
      <c r="I1" s="1033"/>
      <c r="J1" s="1033"/>
    </row>
    <row r="2" spans="1:10" s="7" customFormat="1" ht="20.25" customHeight="1">
      <c r="A2" s="1034" t="s">
        <v>1124</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8" customFormat="1" ht="15.75">
      <c r="A4" s="576" t="s">
        <v>220</v>
      </c>
      <c r="B4" s="577"/>
      <c r="C4" s="577"/>
      <c r="D4" s="577"/>
      <c r="E4" s="577"/>
      <c r="F4" s="577"/>
      <c r="G4" s="577"/>
      <c r="H4" s="577"/>
      <c r="I4" s="577"/>
      <c r="J4" s="578" t="s">
        <v>221</v>
      </c>
    </row>
    <row r="5" spans="1:10" s="9" customFormat="1" ht="36" customHeight="1">
      <c r="A5" s="1100" t="s">
        <v>624</v>
      </c>
      <c r="B5" s="463" t="s">
        <v>0</v>
      </c>
      <c r="C5" s="463" t="s">
        <v>2</v>
      </c>
      <c r="D5" s="463" t="s">
        <v>4</v>
      </c>
      <c r="E5" s="463" t="s">
        <v>10</v>
      </c>
      <c r="F5" s="463" t="s">
        <v>12</v>
      </c>
      <c r="G5" s="463" t="s">
        <v>122</v>
      </c>
      <c r="H5" s="463" t="s">
        <v>116</v>
      </c>
      <c r="I5" s="463" t="s">
        <v>474</v>
      </c>
      <c r="J5" s="1102" t="s">
        <v>655</v>
      </c>
    </row>
    <row r="6" spans="1:10" s="10" customFormat="1" ht="27" customHeight="1">
      <c r="A6" s="1101"/>
      <c r="B6" s="411" t="s">
        <v>508</v>
      </c>
      <c r="C6" s="411" t="s">
        <v>1</v>
      </c>
      <c r="D6" s="411" t="s">
        <v>3</v>
      </c>
      <c r="E6" s="411" t="s">
        <v>9</v>
      </c>
      <c r="F6" s="411" t="s">
        <v>11</v>
      </c>
      <c r="G6" s="411" t="s">
        <v>126</v>
      </c>
      <c r="H6" s="411" t="s">
        <v>162</v>
      </c>
      <c r="I6" s="412" t="s">
        <v>475</v>
      </c>
      <c r="J6" s="1103"/>
    </row>
    <row r="7" spans="1:10" s="1" customFormat="1" ht="15.75" thickBot="1">
      <c r="A7" s="45" t="s">
        <v>524</v>
      </c>
      <c r="B7" s="359">
        <v>1880</v>
      </c>
      <c r="C7" s="359">
        <v>7944</v>
      </c>
      <c r="D7" s="359">
        <v>6984</v>
      </c>
      <c r="E7" s="359">
        <v>6093</v>
      </c>
      <c r="F7" s="359">
        <v>1835</v>
      </c>
      <c r="G7" s="359">
        <v>75</v>
      </c>
      <c r="H7" s="359">
        <v>1908</v>
      </c>
      <c r="I7" s="252">
        <f t="shared" ref="I7:I27" si="0">SUM(B7:H7)</f>
        <v>26719</v>
      </c>
      <c r="J7" s="42" t="s">
        <v>544</v>
      </c>
    </row>
    <row r="8" spans="1:10" s="1" customFormat="1" ht="15.75" thickBot="1">
      <c r="A8" s="40" t="s">
        <v>525</v>
      </c>
      <c r="B8" s="360">
        <v>0</v>
      </c>
      <c r="C8" s="360">
        <v>254</v>
      </c>
      <c r="D8" s="360">
        <v>1825</v>
      </c>
      <c r="E8" s="360">
        <v>6793</v>
      </c>
      <c r="F8" s="360">
        <v>5663</v>
      </c>
      <c r="G8" s="360">
        <v>1710</v>
      </c>
      <c r="H8" s="360">
        <v>13589</v>
      </c>
      <c r="I8" s="253">
        <f t="shared" si="0"/>
        <v>29834</v>
      </c>
      <c r="J8" s="43" t="s">
        <v>545</v>
      </c>
    </row>
    <row r="9" spans="1:10" s="1" customFormat="1" ht="15.75" thickBot="1">
      <c r="A9" s="45" t="s">
        <v>526</v>
      </c>
      <c r="B9" s="359">
        <v>70</v>
      </c>
      <c r="C9" s="359">
        <v>7918</v>
      </c>
      <c r="D9" s="359">
        <v>19130</v>
      </c>
      <c r="E9" s="359">
        <v>25348</v>
      </c>
      <c r="F9" s="359">
        <v>21888</v>
      </c>
      <c r="G9" s="359">
        <v>4987</v>
      </c>
      <c r="H9" s="359">
        <v>25430</v>
      </c>
      <c r="I9" s="252">
        <f t="shared" si="0"/>
        <v>104771</v>
      </c>
      <c r="J9" s="42" t="s">
        <v>428</v>
      </c>
    </row>
    <row r="10" spans="1:10" s="1" customFormat="1" ht="30.75" thickBot="1">
      <c r="A10" s="40" t="s">
        <v>527</v>
      </c>
      <c r="B10" s="360">
        <v>0</v>
      </c>
      <c r="C10" s="360">
        <v>532</v>
      </c>
      <c r="D10" s="360">
        <v>430</v>
      </c>
      <c r="E10" s="360">
        <v>1386</v>
      </c>
      <c r="F10" s="360">
        <v>2879</v>
      </c>
      <c r="G10" s="360">
        <v>248</v>
      </c>
      <c r="H10" s="360">
        <v>5738</v>
      </c>
      <c r="I10" s="253">
        <f t="shared" si="0"/>
        <v>11213</v>
      </c>
      <c r="J10" s="43" t="s">
        <v>546</v>
      </c>
    </row>
    <row r="11" spans="1:10" s="1" customFormat="1" ht="30.75" thickBot="1">
      <c r="A11" s="45" t="s">
        <v>528</v>
      </c>
      <c r="B11" s="359">
        <v>0</v>
      </c>
      <c r="C11" s="359">
        <v>204</v>
      </c>
      <c r="D11" s="359">
        <v>186</v>
      </c>
      <c r="E11" s="359">
        <v>97</v>
      </c>
      <c r="F11" s="359">
        <v>304</v>
      </c>
      <c r="G11" s="359">
        <v>0</v>
      </c>
      <c r="H11" s="359">
        <v>529</v>
      </c>
      <c r="I11" s="252">
        <f t="shared" si="0"/>
        <v>1320</v>
      </c>
      <c r="J11" s="42" t="s">
        <v>547</v>
      </c>
    </row>
    <row r="12" spans="1:10" s="1" customFormat="1" ht="15.75" thickBot="1">
      <c r="A12" s="40" t="s">
        <v>529</v>
      </c>
      <c r="B12" s="360">
        <v>6463</v>
      </c>
      <c r="C12" s="360">
        <v>90351</v>
      </c>
      <c r="D12" s="360">
        <v>195593</v>
      </c>
      <c r="E12" s="360">
        <v>194494</v>
      </c>
      <c r="F12" s="360">
        <v>58240</v>
      </c>
      <c r="G12" s="360">
        <v>14158</v>
      </c>
      <c r="H12" s="360">
        <v>104991</v>
      </c>
      <c r="I12" s="253">
        <f t="shared" si="0"/>
        <v>664290</v>
      </c>
      <c r="J12" s="43" t="s">
        <v>429</v>
      </c>
    </row>
    <row r="13" spans="1:10" s="1" customFormat="1" ht="30.75" thickBot="1">
      <c r="A13" s="45" t="s">
        <v>530</v>
      </c>
      <c r="B13" s="359">
        <v>1378</v>
      </c>
      <c r="C13" s="359">
        <v>23346</v>
      </c>
      <c r="D13" s="359">
        <v>33538</v>
      </c>
      <c r="E13" s="359">
        <v>50599</v>
      </c>
      <c r="F13" s="359">
        <v>30070</v>
      </c>
      <c r="G13" s="359">
        <v>4199</v>
      </c>
      <c r="H13" s="359">
        <v>74637</v>
      </c>
      <c r="I13" s="252">
        <f t="shared" si="0"/>
        <v>217767</v>
      </c>
      <c r="J13" s="42" t="s">
        <v>548</v>
      </c>
    </row>
    <row r="14" spans="1:10" s="1" customFormat="1" ht="15.75" thickBot="1">
      <c r="A14" s="40" t="s">
        <v>531</v>
      </c>
      <c r="B14" s="360">
        <v>1015</v>
      </c>
      <c r="C14" s="360">
        <v>7676</v>
      </c>
      <c r="D14" s="360">
        <v>21736</v>
      </c>
      <c r="E14" s="360">
        <v>39544</v>
      </c>
      <c r="F14" s="360">
        <v>29825</v>
      </c>
      <c r="G14" s="360">
        <v>1735</v>
      </c>
      <c r="H14" s="360">
        <v>24559</v>
      </c>
      <c r="I14" s="253">
        <f t="shared" si="0"/>
        <v>126090</v>
      </c>
      <c r="J14" s="43" t="s">
        <v>549</v>
      </c>
    </row>
    <row r="15" spans="1:10" s="1" customFormat="1" ht="15.75" customHeight="1" thickBot="1">
      <c r="A15" s="45" t="s">
        <v>532</v>
      </c>
      <c r="B15" s="359">
        <v>464</v>
      </c>
      <c r="C15" s="359">
        <v>3305</v>
      </c>
      <c r="D15" s="359">
        <v>5626</v>
      </c>
      <c r="E15" s="359">
        <v>10355</v>
      </c>
      <c r="F15" s="359">
        <v>16417</v>
      </c>
      <c r="G15" s="359">
        <v>4780</v>
      </c>
      <c r="H15" s="359">
        <v>12168</v>
      </c>
      <c r="I15" s="252">
        <f t="shared" si="0"/>
        <v>53115</v>
      </c>
      <c r="J15" s="42" t="s">
        <v>550</v>
      </c>
    </row>
    <row r="16" spans="1:10" s="1" customFormat="1" ht="15.75" thickBot="1">
      <c r="A16" s="40" t="s">
        <v>533</v>
      </c>
      <c r="B16" s="360">
        <v>0</v>
      </c>
      <c r="C16" s="360">
        <v>0</v>
      </c>
      <c r="D16" s="360">
        <v>346</v>
      </c>
      <c r="E16" s="360">
        <v>726</v>
      </c>
      <c r="F16" s="360">
        <v>2378</v>
      </c>
      <c r="G16" s="360">
        <v>1574</v>
      </c>
      <c r="H16" s="360">
        <v>12015</v>
      </c>
      <c r="I16" s="253">
        <f t="shared" si="0"/>
        <v>17039</v>
      </c>
      <c r="J16" s="43" t="s">
        <v>551</v>
      </c>
    </row>
    <row r="17" spans="1:10" s="1" customFormat="1" ht="15.75" thickBot="1">
      <c r="A17" s="45" t="s">
        <v>534</v>
      </c>
      <c r="B17" s="359">
        <v>265</v>
      </c>
      <c r="C17" s="359">
        <v>301</v>
      </c>
      <c r="D17" s="359">
        <v>1368</v>
      </c>
      <c r="E17" s="359">
        <v>2306</v>
      </c>
      <c r="F17" s="359">
        <v>2835</v>
      </c>
      <c r="G17" s="359">
        <v>428</v>
      </c>
      <c r="H17" s="359">
        <v>8395</v>
      </c>
      <c r="I17" s="252">
        <f t="shared" si="0"/>
        <v>15898</v>
      </c>
      <c r="J17" s="42" t="s">
        <v>552</v>
      </c>
    </row>
    <row r="18" spans="1:10" s="1" customFormat="1" ht="15.75" thickBot="1">
      <c r="A18" s="40" t="s">
        <v>535</v>
      </c>
      <c r="B18" s="360">
        <v>0</v>
      </c>
      <c r="C18" s="360">
        <v>1248</v>
      </c>
      <c r="D18" s="360">
        <v>4707</v>
      </c>
      <c r="E18" s="360">
        <v>4279</v>
      </c>
      <c r="F18" s="360">
        <v>1292</v>
      </c>
      <c r="G18" s="360">
        <v>260</v>
      </c>
      <c r="H18" s="360">
        <v>2992</v>
      </c>
      <c r="I18" s="253">
        <f t="shared" si="0"/>
        <v>14778</v>
      </c>
      <c r="J18" s="43" t="s">
        <v>553</v>
      </c>
    </row>
    <row r="19" spans="1:10" s="1" customFormat="1" ht="26.25" thickBot="1">
      <c r="A19" s="45" t="s">
        <v>536</v>
      </c>
      <c r="B19" s="359">
        <v>13</v>
      </c>
      <c r="C19" s="359">
        <v>1739</v>
      </c>
      <c r="D19" s="359">
        <v>4450</v>
      </c>
      <c r="E19" s="359">
        <v>8327</v>
      </c>
      <c r="F19" s="359">
        <v>6307</v>
      </c>
      <c r="G19" s="359">
        <v>1055</v>
      </c>
      <c r="H19" s="359">
        <v>23711</v>
      </c>
      <c r="I19" s="252">
        <f t="shared" si="0"/>
        <v>45602</v>
      </c>
      <c r="J19" s="42" t="s">
        <v>554</v>
      </c>
    </row>
    <row r="20" spans="1:10" s="1" customFormat="1" ht="26.25" thickBot="1">
      <c r="A20" s="40" t="s">
        <v>537</v>
      </c>
      <c r="B20" s="360">
        <v>2354</v>
      </c>
      <c r="C20" s="360">
        <v>4088</v>
      </c>
      <c r="D20" s="360">
        <v>17710</v>
      </c>
      <c r="E20" s="360">
        <v>52330</v>
      </c>
      <c r="F20" s="360">
        <v>28323</v>
      </c>
      <c r="G20" s="360">
        <v>5019</v>
      </c>
      <c r="H20" s="360">
        <v>35024</v>
      </c>
      <c r="I20" s="253">
        <f t="shared" si="0"/>
        <v>144848</v>
      </c>
      <c r="J20" s="43" t="s">
        <v>555</v>
      </c>
    </row>
    <row r="21" spans="1:10" s="1" customFormat="1" ht="30.75" thickBot="1">
      <c r="A21" s="45" t="s">
        <v>538</v>
      </c>
      <c r="B21" s="359">
        <v>0</v>
      </c>
      <c r="C21" s="359">
        <v>617</v>
      </c>
      <c r="D21" s="359">
        <v>5080</v>
      </c>
      <c r="E21" s="359">
        <v>10701</v>
      </c>
      <c r="F21" s="359">
        <v>34804</v>
      </c>
      <c r="G21" s="359">
        <v>1922</v>
      </c>
      <c r="H21" s="359">
        <v>35121</v>
      </c>
      <c r="I21" s="252">
        <f t="shared" si="0"/>
        <v>88245</v>
      </c>
      <c r="J21" s="42" t="s">
        <v>556</v>
      </c>
    </row>
    <row r="22" spans="1:10" s="1" customFormat="1" ht="15.75" thickBot="1">
      <c r="A22" s="40" t="s">
        <v>47</v>
      </c>
      <c r="B22" s="360">
        <v>265</v>
      </c>
      <c r="C22" s="360">
        <v>1023</v>
      </c>
      <c r="D22" s="360">
        <v>5651</v>
      </c>
      <c r="E22" s="360">
        <v>1734</v>
      </c>
      <c r="F22" s="360">
        <v>5406</v>
      </c>
      <c r="G22" s="360">
        <v>691</v>
      </c>
      <c r="H22" s="360">
        <v>11664</v>
      </c>
      <c r="I22" s="253">
        <f t="shared" si="0"/>
        <v>26434</v>
      </c>
      <c r="J22" s="43" t="s">
        <v>430</v>
      </c>
    </row>
    <row r="23" spans="1:10" s="1" customFormat="1" ht="30.75" thickBot="1">
      <c r="A23" s="45" t="s">
        <v>539</v>
      </c>
      <c r="B23" s="359">
        <v>530</v>
      </c>
      <c r="C23" s="359">
        <v>2307</v>
      </c>
      <c r="D23" s="359">
        <v>1965</v>
      </c>
      <c r="E23" s="359">
        <v>10560</v>
      </c>
      <c r="F23" s="359">
        <v>8039</v>
      </c>
      <c r="G23" s="359">
        <v>1048</v>
      </c>
      <c r="H23" s="359">
        <v>22988</v>
      </c>
      <c r="I23" s="252">
        <f t="shared" si="0"/>
        <v>47437</v>
      </c>
      <c r="J23" s="42" t="s">
        <v>557</v>
      </c>
    </row>
    <row r="24" spans="1:10" s="1" customFormat="1" ht="15.75" thickBot="1">
      <c r="A24" s="40" t="s">
        <v>540</v>
      </c>
      <c r="B24" s="360">
        <v>0</v>
      </c>
      <c r="C24" s="360">
        <v>0</v>
      </c>
      <c r="D24" s="360">
        <v>47</v>
      </c>
      <c r="E24" s="360">
        <v>79</v>
      </c>
      <c r="F24" s="360">
        <v>1047</v>
      </c>
      <c r="G24" s="360">
        <v>300</v>
      </c>
      <c r="H24" s="360">
        <v>2241</v>
      </c>
      <c r="I24" s="253">
        <f t="shared" si="0"/>
        <v>3714</v>
      </c>
      <c r="J24" s="43" t="s">
        <v>558</v>
      </c>
    </row>
    <row r="25" spans="1:10" s="1" customFormat="1" ht="15.75" thickBot="1">
      <c r="A25" s="45" t="s">
        <v>541</v>
      </c>
      <c r="B25" s="359">
        <v>0</v>
      </c>
      <c r="C25" s="359">
        <v>242</v>
      </c>
      <c r="D25" s="359">
        <v>766</v>
      </c>
      <c r="E25" s="359">
        <v>681</v>
      </c>
      <c r="F25" s="359">
        <v>1000</v>
      </c>
      <c r="G25" s="359">
        <v>192</v>
      </c>
      <c r="H25" s="359">
        <v>2077</v>
      </c>
      <c r="I25" s="252">
        <f t="shared" si="0"/>
        <v>4958</v>
      </c>
      <c r="J25" s="42" t="s">
        <v>559</v>
      </c>
    </row>
    <row r="26" spans="1:10" s="1" customFormat="1" ht="51.75" thickBot="1">
      <c r="A26" s="40" t="s">
        <v>542</v>
      </c>
      <c r="B26" s="360">
        <v>0</v>
      </c>
      <c r="C26" s="360">
        <v>10591</v>
      </c>
      <c r="D26" s="360">
        <v>21815</v>
      </c>
      <c r="E26" s="360">
        <v>24865</v>
      </c>
      <c r="F26" s="360">
        <v>6830</v>
      </c>
      <c r="G26" s="360">
        <v>201</v>
      </c>
      <c r="H26" s="360">
        <v>111</v>
      </c>
      <c r="I26" s="253">
        <f t="shared" si="0"/>
        <v>64413</v>
      </c>
      <c r="J26" s="43" t="s">
        <v>560</v>
      </c>
    </row>
    <row r="27" spans="1:10" s="1" customFormat="1" ht="30">
      <c r="A27" s="85" t="s">
        <v>543</v>
      </c>
      <c r="B27" s="402">
        <v>0</v>
      </c>
      <c r="C27" s="402">
        <v>0</v>
      </c>
      <c r="D27" s="402">
        <v>41</v>
      </c>
      <c r="E27" s="402">
        <v>86</v>
      </c>
      <c r="F27" s="402">
        <v>2012</v>
      </c>
      <c r="G27" s="402">
        <v>123</v>
      </c>
      <c r="H27" s="402">
        <v>2850</v>
      </c>
      <c r="I27" s="464">
        <f t="shared" si="0"/>
        <v>5112</v>
      </c>
      <c r="J27" s="76" t="s">
        <v>561</v>
      </c>
    </row>
    <row r="28" spans="1:10" s="6" customFormat="1" ht="24" customHeight="1">
      <c r="A28" s="112" t="s">
        <v>474</v>
      </c>
      <c r="B28" s="232">
        <f>SUM(B7:B27)</f>
        <v>14697</v>
      </c>
      <c r="C28" s="232">
        <f>SUM(C7:C27)</f>
        <v>163686</v>
      </c>
      <c r="D28" s="232">
        <f t="shared" ref="D28:I28" si="1">SUM(D7:D27)</f>
        <v>348994</v>
      </c>
      <c r="E28" s="232">
        <f t="shared" si="1"/>
        <v>451383</v>
      </c>
      <c r="F28" s="232">
        <f t="shared" si="1"/>
        <v>267394</v>
      </c>
      <c r="G28" s="232">
        <f t="shared" si="1"/>
        <v>44705</v>
      </c>
      <c r="H28" s="232">
        <f t="shared" si="1"/>
        <v>422738</v>
      </c>
      <c r="I28" s="232">
        <f t="shared" si="1"/>
        <v>1713597</v>
      </c>
      <c r="J28" s="86" t="s">
        <v>475</v>
      </c>
    </row>
    <row r="29" spans="1:10" ht="12.75">
      <c r="A29" s="31" t="s">
        <v>71</v>
      </c>
      <c r="J29" s="25" t="s">
        <v>331</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rightToLeft="1" view="pageBreakPreview" zoomScale="70" zoomScaleNormal="100" zoomScaleSheetLayoutView="70" workbookViewId="0">
      <selection activeCell="P26" sqref="P26"/>
    </sheetView>
  </sheetViews>
  <sheetFormatPr defaultColWidth="11.42578125" defaultRowHeight="24.95" customHeight="1"/>
  <cols>
    <col min="1" max="1" width="36.140625" style="11" customWidth="1"/>
    <col min="2" max="7" width="10.28515625" style="11" customWidth="1"/>
    <col min="8" max="9" width="13.42578125" style="11" bestFit="1" customWidth="1"/>
    <col min="10" max="10" width="38.7109375" style="11" customWidth="1"/>
    <col min="11" max="16384" width="11.42578125" style="11"/>
  </cols>
  <sheetData>
    <row r="1" spans="1:10" s="7" customFormat="1" ht="23.25">
      <c r="A1" s="1033" t="s">
        <v>1007</v>
      </c>
      <c r="B1" s="1033"/>
      <c r="C1" s="1033"/>
      <c r="D1" s="1033"/>
      <c r="E1" s="1033"/>
      <c r="F1" s="1033"/>
      <c r="G1" s="1033"/>
      <c r="H1" s="1033"/>
      <c r="I1" s="1033"/>
      <c r="J1" s="1033"/>
    </row>
    <row r="2" spans="1:10" s="7" customFormat="1" ht="20.25">
      <c r="A2" s="1034" t="s">
        <v>1125</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8" customFormat="1" ht="15.75">
      <c r="A4" s="576" t="s">
        <v>224</v>
      </c>
      <c r="B4" s="577"/>
      <c r="C4" s="577"/>
      <c r="D4" s="577"/>
      <c r="E4" s="577"/>
      <c r="F4" s="577"/>
      <c r="G4" s="577"/>
      <c r="H4" s="577"/>
      <c r="I4" s="577"/>
      <c r="J4" s="578" t="s">
        <v>225</v>
      </c>
    </row>
    <row r="5" spans="1:10" s="9" customFormat="1" ht="36" customHeight="1">
      <c r="A5" s="1100" t="s">
        <v>623</v>
      </c>
      <c r="B5" s="463" t="s">
        <v>0</v>
      </c>
      <c r="C5" s="463" t="s">
        <v>2</v>
      </c>
      <c r="D5" s="463" t="s">
        <v>4</v>
      </c>
      <c r="E5" s="463" t="s">
        <v>10</v>
      </c>
      <c r="F5" s="463" t="s">
        <v>12</v>
      </c>
      <c r="G5" s="463" t="s">
        <v>122</v>
      </c>
      <c r="H5" s="463" t="s">
        <v>116</v>
      </c>
      <c r="I5" s="463" t="s">
        <v>474</v>
      </c>
      <c r="J5" s="1102" t="s">
        <v>654</v>
      </c>
    </row>
    <row r="6" spans="1:10" s="10" customFormat="1" ht="27" customHeight="1">
      <c r="A6" s="1101"/>
      <c r="B6" s="411" t="s">
        <v>508</v>
      </c>
      <c r="C6" s="411" t="s">
        <v>1</v>
      </c>
      <c r="D6" s="411" t="s">
        <v>3</v>
      </c>
      <c r="E6" s="411" t="s">
        <v>9</v>
      </c>
      <c r="F6" s="411" t="s">
        <v>11</v>
      </c>
      <c r="G6" s="411" t="s">
        <v>126</v>
      </c>
      <c r="H6" s="411" t="s">
        <v>162</v>
      </c>
      <c r="I6" s="412" t="s">
        <v>475</v>
      </c>
      <c r="J6" s="1103"/>
    </row>
    <row r="7" spans="1:10" s="1" customFormat="1" ht="15.75" thickBot="1">
      <c r="A7" s="45" t="s">
        <v>525</v>
      </c>
      <c r="B7" s="359">
        <v>0</v>
      </c>
      <c r="C7" s="359">
        <v>0</v>
      </c>
      <c r="D7" s="359">
        <v>0</v>
      </c>
      <c r="E7" s="359">
        <v>530</v>
      </c>
      <c r="F7" s="359">
        <v>357</v>
      </c>
      <c r="G7" s="359">
        <v>41</v>
      </c>
      <c r="H7" s="359">
        <v>2922</v>
      </c>
      <c r="I7" s="252">
        <f t="shared" ref="I7:I26" si="0">SUM(B7:H7)</f>
        <v>3850</v>
      </c>
      <c r="J7" s="776" t="s">
        <v>545</v>
      </c>
    </row>
    <row r="8" spans="1:10" s="1" customFormat="1" ht="15.75" thickBot="1">
      <c r="A8" s="40" t="s">
        <v>526</v>
      </c>
      <c r="B8" s="360">
        <v>0</v>
      </c>
      <c r="C8" s="360">
        <v>0</v>
      </c>
      <c r="D8" s="360">
        <v>0</v>
      </c>
      <c r="E8" s="360">
        <v>17</v>
      </c>
      <c r="F8" s="360">
        <v>49</v>
      </c>
      <c r="G8" s="360">
        <v>530</v>
      </c>
      <c r="H8" s="360">
        <v>897</v>
      </c>
      <c r="I8" s="253">
        <f t="shared" si="0"/>
        <v>1493</v>
      </c>
      <c r="J8" s="43" t="s">
        <v>428</v>
      </c>
    </row>
    <row r="9" spans="1:10" s="1" customFormat="1" ht="30.75" thickBot="1">
      <c r="A9" s="45" t="s">
        <v>527</v>
      </c>
      <c r="B9" s="359">
        <v>0</v>
      </c>
      <c r="C9" s="359">
        <v>0</v>
      </c>
      <c r="D9" s="359">
        <v>0</v>
      </c>
      <c r="E9" s="359">
        <v>77</v>
      </c>
      <c r="F9" s="359">
        <v>928</v>
      </c>
      <c r="G9" s="359">
        <v>0</v>
      </c>
      <c r="H9" s="359">
        <v>1166</v>
      </c>
      <c r="I9" s="252">
        <f t="shared" si="0"/>
        <v>2171</v>
      </c>
      <c r="J9" s="42" t="s">
        <v>546</v>
      </c>
    </row>
    <row r="10" spans="1:10" s="1" customFormat="1" ht="30.75" thickBot="1">
      <c r="A10" s="40" t="s">
        <v>528</v>
      </c>
      <c r="B10" s="360">
        <v>0</v>
      </c>
      <c r="C10" s="360">
        <v>0</v>
      </c>
      <c r="D10" s="360">
        <v>0</v>
      </c>
      <c r="E10" s="360">
        <v>68</v>
      </c>
      <c r="F10" s="360">
        <v>16</v>
      </c>
      <c r="G10" s="360">
        <v>0</v>
      </c>
      <c r="H10" s="360">
        <v>163</v>
      </c>
      <c r="I10" s="253">
        <f t="shared" si="0"/>
        <v>247</v>
      </c>
      <c r="J10" s="43" t="s">
        <v>547</v>
      </c>
    </row>
    <row r="11" spans="1:10" s="1" customFormat="1" ht="15.75" thickBot="1">
      <c r="A11" s="45" t="s">
        <v>529</v>
      </c>
      <c r="B11" s="359">
        <v>0</v>
      </c>
      <c r="C11" s="359">
        <v>0</v>
      </c>
      <c r="D11" s="359">
        <v>0</v>
      </c>
      <c r="E11" s="359">
        <v>99</v>
      </c>
      <c r="F11" s="359">
        <v>952</v>
      </c>
      <c r="G11" s="359">
        <v>108</v>
      </c>
      <c r="H11" s="359">
        <v>2592</v>
      </c>
      <c r="I11" s="252">
        <f t="shared" si="0"/>
        <v>3751</v>
      </c>
      <c r="J11" s="42" t="s">
        <v>429</v>
      </c>
    </row>
    <row r="12" spans="1:10" s="1" customFormat="1" ht="30.75" thickBot="1">
      <c r="A12" s="40" t="s">
        <v>530</v>
      </c>
      <c r="B12" s="360">
        <v>0</v>
      </c>
      <c r="C12" s="360">
        <v>987</v>
      </c>
      <c r="D12" s="360">
        <v>562</v>
      </c>
      <c r="E12" s="360">
        <v>1854</v>
      </c>
      <c r="F12" s="360">
        <v>7284</v>
      </c>
      <c r="G12" s="360">
        <v>2504</v>
      </c>
      <c r="H12" s="360">
        <v>14695</v>
      </c>
      <c r="I12" s="253">
        <f t="shared" si="0"/>
        <v>27886</v>
      </c>
      <c r="J12" s="43" t="s">
        <v>548</v>
      </c>
    </row>
    <row r="13" spans="1:10" s="1" customFormat="1" ht="15.75" thickBot="1">
      <c r="A13" s="45" t="s">
        <v>531</v>
      </c>
      <c r="B13" s="359">
        <v>0</v>
      </c>
      <c r="C13" s="359">
        <v>0</v>
      </c>
      <c r="D13" s="359">
        <v>0</v>
      </c>
      <c r="E13" s="359">
        <v>265</v>
      </c>
      <c r="F13" s="359">
        <v>2981</v>
      </c>
      <c r="G13" s="359">
        <v>416</v>
      </c>
      <c r="H13" s="359">
        <v>6165</v>
      </c>
      <c r="I13" s="252">
        <f t="shared" si="0"/>
        <v>9827</v>
      </c>
      <c r="J13" s="42" t="s">
        <v>549</v>
      </c>
    </row>
    <row r="14" spans="1:10" s="1" customFormat="1" ht="15.75" customHeight="1" thickBot="1">
      <c r="A14" s="40" t="s">
        <v>532</v>
      </c>
      <c r="B14" s="360">
        <v>0</v>
      </c>
      <c r="C14" s="360">
        <v>125</v>
      </c>
      <c r="D14" s="360">
        <v>1771</v>
      </c>
      <c r="E14" s="360">
        <v>1211</v>
      </c>
      <c r="F14" s="360">
        <v>3236</v>
      </c>
      <c r="G14" s="360">
        <v>2266</v>
      </c>
      <c r="H14" s="360">
        <v>13427</v>
      </c>
      <c r="I14" s="253">
        <f t="shared" si="0"/>
        <v>22036</v>
      </c>
      <c r="J14" s="43" t="s">
        <v>550</v>
      </c>
    </row>
    <row r="15" spans="1:10" s="1" customFormat="1" ht="15.75" thickBot="1">
      <c r="A15" s="45" t="s">
        <v>533</v>
      </c>
      <c r="B15" s="359">
        <v>0</v>
      </c>
      <c r="C15" s="359">
        <v>0</v>
      </c>
      <c r="D15" s="359">
        <v>16</v>
      </c>
      <c r="E15" s="359">
        <v>16</v>
      </c>
      <c r="F15" s="359">
        <v>538</v>
      </c>
      <c r="G15" s="359">
        <v>175</v>
      </c>
      <c r="H15" s="359">
        <v>3106</v>
      </c>
      <c r="I15" s="252">
        <f t="shared" si="0"/>
        <v>3851</v>
      </c>
      <c r="J15" s="42" t="s">
        <v>551</v>
      </c>
    </row>
    <row r="16" spans="1:10" s="1" customFormat="1" ht="15.75" thickBot="1">
      <c r="A16" s="40" t="s">
        <v>534</v>
      </c>
      <c r="B16" s="360">
        <v>0</v>
      </c>
      <c r="C16" s="360">
        <v>17</v>
      </c>
      <c r="D16" s="360">
        <v>0</v>
      </c>
      <c r="E16" s="360">
        <v>682</v>
      </c>
      <c r="F16" s="360">
        <v>1271</v>
      </c>
      <c r="G16" s="360">
        <v>82</v>
      </c>
      <c r="H16" s="360">
        <v>3725</v>
      </c>
      <c r="I16" s="253">
        <f t="shared" si="0"/>
        <v>5777</v>
      </c>
      <c r="J16" s="43" t="s">
        <v>552</v>
      </c>
    </row>
    <row r="17" spans="1:10" s="1" customFormat="1" ht="15.75" thickBot="1">
      <c r="A17" s="45" t="s">
        <v>535</v>
      </c>
      <c r="B17" s="359">
        <v>0</v>
      </c>
      <c r="C17" s="359">
        <v>0</v>
      </c>
      <c r="D17" s="359">
        <v>0</v>
      </c>
      <c r="E17" s="359">
        <v>100</v>
      </c>
      <c r="F17" s="359">
        <v>518</v>
      </c>
      <c r="G17" s="359">
        <v>74</v>
      </c>
      <c r="H17" s="359">
        <v>642</v>
      </c>
      <c r="I17" s="252">
        <f t="shared" si="0"/>
        <v>1334</v>
      </c>
      <c r="J17" s="42" t="s">
        <v>553</v>
      </c>
    </row>
    <row r="18" spans="1:10" s="1" customFormat="1" ht="26.25" thickBot="1">
      <c r="A18" s="40" t="s">
        <v>536</v>
      </c>
      <c r="B18" s="360">
        <v>0</v>
      </c>
      <c r="C18" s="360">
        <v>0</v>
      </c>
      <c r="D18" s="360">
        <v>0</v>
      </c>
      <c r="E18" s="360">
        <v>0</v>
      </c>
      <c r="F18" s="360">
        <v>586</v>
      </c>
      <c r="G18" s="360">
        <v>308</v>
      </c>
      <c r="H18" s="360">
        <v>2508</v>
      </c>
      <c r="I18" s="253">
        <f t="shared" si="0"/>
        <v>3402</v>
      </c>
      <c r="J18" s="43" t="s">
        <v>554</v>
      </c>
    </row>
    <row r="19" spans="1:10" s="1" customFormat="1" ht="26.25" thickBot="1">
      <c r="A19" s="45" t="s">
        <v>537</v>
      </c>
      <c r="B19" s="359">
        <v>0</v>
      </c>
      <c r="C19" s="359">
        <v>1519</v>
      </c>
      <c r="D19" s="359">
        <v>2569</v>
      </c>
      <c r="E19" s="359">
        <v>8372</v>
      </c>
      <c r="F19" s="359">
        <v>7829</v>
      </c>
      <c r="G19" s="359">
        <v>2252</v>
      </c>
      <c r="H19" s="359">
        <v>11644</v>
      </c>
      <c r="I19" s="252">
        <f t="shared" si="0"/>
        <v>34185</v>
      </c>
      <c r="J19" s="42" t="s">
        <v>555</v>
      </c>
    </row>
    <row r="20" spans="1:10" s="1" customFormat="1" ht="30.75" thickBot="1">
      <c r="A20" s="40" t="s">
        <v>538</v>
      </c>
      <c r="B20" s="360">
        <v>0</v>
      </c>
      <c r="C20" s="360">
        <v>17</v>
      </c>
      <c r="D20" s="360">
        <v>253</v>
      </c>
      <c r="E20" s="360">
        <v>599</v>
      </c>
      <c r="F20" s="360">
        <v>8277</v>
      </c>
      <c r="G20" s="360">
        <v>214</v>
      </c>
      <c r="H20" s="360">
        <v>13593</v>
      </c>
      <c r="I20" s="253">
        <f t="shared" si="0"/>
        <v>22953</v>
      </c>
      <c r="J20" s="43" t="s">
        <v>556</v>
      </c>
    </row>
    <row r="21" spans="1:10" s="1" customFormat="1" ht="15.75" thickBot="1">
      <c r="A21" s="45" t="s">
        <v>47</v>
      </c>
      <c r="B21" s="359">
        <v>0</v>
      </c>
      <c r="C21" s="359">
        <v>30</v>
      </c>
      <c r="D21" s="359">
        <v>340</v>
      </c>
      <c r="E21" s="359">
        <v>493</v>
      </c>
      <c r="F21" s="359">
        <v>5169</v>
      </c>
      <c r="G21" s="359">
        <v>322</v>
      </c>
      <c r="H21" s="359">
        <v>24620</v>
      </c>
      <c r="I21" s="252">
        <f t="shared" si="0"/>
        <v>30974</v>
      </c>
      <c r="J21" s="42" t="s">
        <v>430</v>
      </c>
    </row>
    <row r="22" spans="1:10" s="1" customFormat="1" ht="30.75" thickBot="1">
      <c r="A22" s="40" t="s">
        <v>539</v>
      </c>
      <c r="B22" s="360">
        <v>0</v>
      </c>
      <c r="C22" s="360">
        <v>117</v>
      </c>
      <c r="D22" s="360">
        <v>83</v>
      </c>
      <c r="E22" s="360">
        <v>661</v>
      </c>
      <c r="F22" s="360">
        <v>3491</v>
      </c>
      <c r="G22" s="360">
        <v>1444</v>
      </c>
      <c r="H22" s="360">
        <v>22552</v>
      </c>
      <c r="I22" s="253">
        <f t="shared" si="0"/>
        <v>28348</v>
      </c>
      <c r="J22" s="43" t="s">
        <v>557</v>
      </c>
    </row>
    <row r="23" spans="1:10" s="1" customFormat="1" ht="15.75" thickBot="1">
      <c r="A23" s="45" t="s">
        <v>540</v>
      </c>
      <c r="B23" s="359">
        <v>0</v>
      </c>
      <c r="C23" s="359">
        <v>0</v>
      </c>
      <c r="D23" s="359">
        <v>0</v>
      </c>
      <c r="E23" s="359">
        <v>0</v>
      </c>
      <c r="F23" s="359">
        <v>213</v>
      </c>
      <c r="G23" s="359">
        <v>100</v>
      </c>
      <c r="H23" s="359">
        <v>1474</v>
      </c>
      <c r="I23" s="252">
        <f t="shared" si="0"/>
        <v>1787</v>
      </c>
      <c r="J23" s="42" t="s">
        <v>558</v>
      </c>
    </row>
    <row r="24" spans="1:10" s="1" customFormat="1" ht="15.75" thickBot="1">
      <c r="A24" s="40" t="s">
        <v>541</v>
      </c>
      <c r="B24" s="360">
        <v>0</v>
      </c>
      <c r="C24" s="360">
        <v>0</v>
      </c>
      <c r="D24" s="360">
        <v>13</v>
      </c>
      <c r="E24" s="360">
        <v>221</v>
      </c>
      <c r="F24" s="360">
        <v>913</v>
      </c>
      <c r="G24" s="360">
        <v>325</v>
      </c>
      <c r="H24" s="360">
        <v>4285</v>
      </c>
      <c r="I24" s="253">
        <f t="shared" si="0"/>
        <v>5757</v>
      </c>
      <c r="J24" s="43" t="s">
        <v>559</v>
      </c>
    </row>
    <row r="25" spans="1:10" s="1" customFormat="1" ht="51.75" thickBot="1">
      <c r="A25" s="45" t="s">
        <v>542</v>
      </c>
      <c r="B25" s="359">
        <v>98</v>
      </c>
      <c r="C25" s="359">
        <v>11819</v>
      </c>
      <c r="D25" s="359">
        <v>20285</v>
      </c>
      <c r="E25" s="359">
        <v>30225</v>
      </c>
      <c r="F25" s="359">
        <v>29057</v>
      </c>
      <c r="G25" s="359">
        <v>865</v>
      </c>
      <c r="H25" s="359">
        <v>4024</v>
      </c>
      <c r="I25" s="252">
        <f t="shared" si="0"/>
        <v>96373</v>
      </c>
      <c r="J25" s="42" t="s">
        <v>560</v>
      </c>
    </row>
    <row r="26" spans="1:10" s="1" customFormat="1" ht="30">
      <c r="A26" s="777" t="s">
        <v>543</v>
      </c>
      <c r="B26" s="787">
        <v>0</v>
      </c>
      <c r="C26" s="787">
        <v>0</v>
      </c>
      <c r="D26" s="787">
        <v>0</v>
      </c>
      <c r="E26" s="787">
        <v>32</v>
      </c>
      <c r="F26" s="787">
        <v>383</v>
      </c>
      <c r="G26" s="787">
        <v>0</v>
      </c>
      <c r="H26" s="787">
        <v>1570</v>
      </c>
      <c r="I26" s="788">
        <f t="shared" si="0"/>
        <v>1985</v>
      </c>
      <c r="J26" s="780" t="s">
        <v>561</v>
      </c>
    </row>
    <row r="27" spans="1:10" s="1" customFormat="1" ht="19.5" customHeight="1">
      <c r="A27" s="323" t="s">
        <v>474</v>
      </c>
      <c r="B27" s="363">
        <f t="shared" ref="B27:I27" si="1">SUM(B7:B26)</f>
        <v>98</v>
      </c>
      <c r="C27" s="363">
        <f t="shared" si="1"/>
        <v>14631</v>
      </c>
      <c r="D27" s="363">
        <f t="shared" si="1"/>
        <v>25892</v>
      </c>
      <c r="E27" s="363">
        <f t="shared" si="1"/>
        <v>45522</v>
      </c>
      <c r="F27" s="363">
        <f t="shared" si="1"/>
        <v>74048</v>
      </c>
      <c r="G27" s="363">
        <f t="shared" si="1"/>
        <v>12026</v>
      </c>
      <c r="H27" s="363">
        <f t="shared" si="1"/>
        <v>135770</v>
      </c>
      <c r="I27" s="363">
        <f t="shared" si="1"/>
        <v>307987</v>
      </c>
      <c r="J27" s="789" t="s">
        <v>475</v>
      </c>
    </row>
    <row r="28" spans="1:10" ht="12.75">
      <c r="A28" s="31" t="s">
        <v>454</v>
      </c>
      <c r="J28" s="25" t="s">
        <v>395</v>
      </c>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zoomScale="70" zoomScaleNormal="100" zoomScaleSheetLayoutView="70" workbookViewId="0">
      <selection activeCell="L32" sqref="L32"/>
    </sheetView>
  </sheetViews>
  <sheetFormatPr defaultColWidth="11.42578125" defaultRowHeight="24.95" customHeight="1"/>
  <cols>
    <col min="1" max="1" width="35.7109375" style="11" customWidth="1"/>
    <col min="2" max="8" width="11.7109375" style="11" customWidth="1"/>
    <col min="9" max="9" width="13.42578125" style="11" bestFit="1" customWidth="1"/>
    <col min="10" max="10" width="35.7109375" style="11" customWidth="1"/>
    <col min="11" max="16384" width="11.42578125" style="11"/>
  </cols>
  <sheetData>
    <row r="1" spans="1:10" s="7" customFormat="1" ht="23.25">
      <c r="A1" s="1033" t="s">
        <v>1197</v>
      </c>
      <c r="B1" s="1033"/>
      <c r="C1" s="1033"/>
      <c r="D1" s="1033"/>
      <c r="E1" s="1033"/>
      <c r="F1" s="1033"/>
      <c r="G1" s="1033"/>
      <c r="H1" s="1033"/>
      <c r="I1" s="1033"/>
      <c r="J1" s="1033"/>
    </row>
    <row r="2" spans="1:10" s="7" customFormat="1" ht="20.25">
      <c r="A2" s="1034" t="s">
        <v>1126</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8" customFormat="1" ht="15.75">
      <c r="A4" s="576" t="s">
        <v>228</v>
      </c>
      <c r="B4" s="577"/>
      <c r="C4" s="577"/>
      <c r="D4" s="577"/>
      <c r="E4" s="577"/>
      <c r="F4" s="577"/>
      <c r="G4" s="577"/>
      <c r="H4" s="577"/>
      <c r="I4" s="577"/>
      <c r="J4" s="578" t="s">
        <v>227</v>
      </c>
    </row>
    <row r="5" spans="1:10" s="9" customFormat="1" ht="30">
      <c r="A5" s="1100" t="s">
        <v>470</v>
      </c>
      <c r="B5" s="465" t="s">
        <v>49</v>
      </c>
      <c r="C5" s="465" t="s">
        <v>50</v>
      </c>
      <c r="D5" s="465" t="s">
        <v>52</v>
      </c>
      <c r="E5" s="465" t="s">
        <v>54</v>
      </c>
      <c r="F5" s="465" t="s">
        <v>56</v>
      </c>
      <c r="G5" s="465" t="s">
        <v>562</v>
      </c>
      <c r="H5" s="465" t="s">
        <v>173</v>
      </c>
      <c r="I5" s="465" t="s">
        <v>474</v>
      </c>
      <c r="J5" s="1102" t="s">
        <v>471</v>
      </c>
    </row>
    <row r="6" spans="1:10" s="10" customFormat="1" ht="36">
      <c r="A6" s="1101"/>
      <c r="B6" s="466" t="s">
        <v>48</v>
      </c>
      <c r="C6" s="466" t="s">
        <v>259</v>
      </c>
      <c r="D6" s="466" t="s">
        <v>51</v>
      </c>
      <c r="E6" s="466" t="s">
        <v>53</v>
      </c>
      <c r="F6" s="466" t="s">
        <v>55</v>
      </c>
      <c r="G6" s="466" t="s">
        <v>563</v>
      </c>
      <c r="H6" s="466" t="s">
        <v>57</v>
      </c>
      <c r="I6" s="413" t="s">
        <v>475</v>
      </c>
      <c r="J6" s="1103"/>
    </row>
    <row r="7" spans="1:10" s="1" customFormat="1" ht="15.75" thickBot="1">
      <c r="A7" s="45" t="s">
        <v>524</v>
      </c>
      <c r="B7" s="359">
        <v>33</v>
      </c>
      <c r="C7" s="359">
        <v>0</v>
      </c>
      <c r="D7" s="359">
        <v>0</v>
      </c>
      <c r="E7" s="359">
        <v>26686</v>
      </c>
      <c r="F7" s="359">
        <v>0</v>
      </c>
      <c r="G7" s="359">
        <v>0</v>
      </c>
      <c r="H7" s="359">
        <v>0</v>
      </c>
      <c r="I7" s="252">
        <f t="shared" ref="I7:I27" si="0">SUM(B7:H7)</f>
        <v>26719</v>
      </c>
      <c r="J7" s="42" t="s">
        <v>544</v>
      </c>
    </row>
    <row r="8" spans="1:10" s="1" customFormat="1" ht="15.75" thickBot="1">
      <c r="A8" s="40" t="s">
        <v>525</v>
      </c>
      <c r="B8" s="360">
        <v>0</v>
      </c>
      <c r="C8" s="360">
        <v>18743</v>
      </c>
      <c r="D8" s="360">
        <v>10189</v>
      </c>
      <c r="E8" s="360">
        <v>4752</v>
      </c>
      <c r="F8" s="360">
        <v>0</v>
      </c>
      <c r="G8" s="360">
        <v>0</v>
      </c>
      <c r="H8" s="360">
        <v>0</v>
      </c>
      <c r="I8" s="253">
        <f t="shared" si="0"/>
        <v>33684</v>
      </c>
      <c r="J8" s="43" t="s">
        <v>545</v>
      </c>
    </row>
    <row r="9" spans="1:10" s="1" customFormat="1" ht="15.75" thickBot="1">
      <c r="A9" s="45" t="s">
        <v>526</v>
      </c>
      <c r="B9" s="361">
        <v>0</v>
      </c>
      <c r="C9" s="361">
        <v>389</v>
      </c>
      <c r="D9" s="361">
        <v>6908</v>
      </c>
      <c r="E9" s="361">
        <v>98967</v>
      </c>
      <c r="F9" s="361">
        <v>0</v>
      </c>
      <c r="G9" s="361">
        <v>0</v>
      </c>
      <c r="H9" s="361">
        <v>0</v>
      </c>
      <c r="I9" s="252">
        <f t="shared" si="0"/>
        <v>106264</v>
      </c>
      <c r="J9" s="42" t="s">
        <v>428</v>
      </c>
    </row>
    <row r="10" spans="1:10" s="1" customFormat="1" ht="30.75" thickBot="1">
      <c r="A10" s="40" t="s">
        <v>527</v>
      </c>
      <c r="B10" s="360">
        <v>0</v>
      </c>
      <c r="C10" s="360">
        <v>4203</v>
      </c>
      <c r="D10" s="360">
        <v>3752</v>
      </c>
      <c r="E10" s="360">
        <v>5429</v>
      </c>
      <c r="F10" s="360">
        <v>0</v>
      </c>
      <c r="G10" s="360">
        <v>0</v>
      </c>
      <c r="H10" s="360">
        <v>0</v>
      </c>
      <c r="I10" s="253">
        <f t="shared" si="0"/>
        <v>13384</v>
      </c>
      <c r="J10" s="43" t="s">
        <v>546</v>
      </c>
    </row>
    <row r="11" spans="1:10" s="1" customFormat="1" ht="30.75" customHeight="1" thickBot="1">
      <c r="A11" s="45" t="s">
        <v>528</v>
      </c>
      <c r="B11" s="361">
        <v>0</v>
      </c>
      <c r="C11" s="361">
        <v>797</v>
      </c>
      <c r="D11" s="361">
        <v>178</v>
      </c>
      <c r="E11" s="361">
        <v>592</v>
      </c>
      <c r="F11" s="361">
        <v>0</v>
      </c>
      <c r="G11" s="361">
        <v>0</v>
      </c>
      <c r="H11" s="361">
        <v>0</v>
      </c>
      <c r="I11" s="252">
        <f t="shared" si="0"/>
        <v>1567</v>
      </c>
      <c r="J11" s="42" t="s">
        <v>547</v>
      </c>
    </row>
    <row r="12" spans="1:10" s="1" customFormat="1" ht="15.75" thickBot="1">
      <c r="A12" s="40" t="s">
        <v>529</v>
      </c>
      <c r="B12" s="360">
        <v>0</v>
      </c>
      <c r="C12" s="360">
        <v>0</v>
      </c>
      <c r="D12" s="360">
        <v>0</v>
      </c>
      <c r="E12" s="360">
        <v>668041</v>
      </c>
      <c r="F12" s="360">
        <v>0</v>
      </c>
      <c r="G12" s="360">
        <v>0</v>
      </c>
      <c r="H12" s="360">
        <v>0</v>
      </c>
      <c r="I12" s="253">
        <f t="shared" si="0"/>
        <v>668041</v>
      </c>
      <c r="J12" s="43" t="s">
        <v>429</v>
      </c>
    </row>
    <row r="13" spans="1:10" s="1" customFormat="1" ht="30.75" thickBot="1">
      <c r="A13" s="45" t="s">
        <v>530</v>
      </c>
      <c r="B13" s="361">
        <v>0</v>
      </c>
      <c r="C13" s="361">
        <v>0</v>
      </c>
      <c r="D13" s="361">
        <v>1870</v>
      </c>
      <c r="E13" s="361">
        <v>243783</v>
      </c>
      <c r="F13" s="361">
        <v>0</v>
      </c>
      <c r="G13" s="361">
        <v>0</v>
      </c>
      <c r="H13" s="361">
        <v>0</v>
      </c>
      <c r="I13" s="252">
        <f t="shared" si="0"/>
        <v>245653</v>
      </c>
      <c r="J13" s="42" t="s">
        <v>548</v>
      </c>
    </row>
    <row r="14" spans="1:10" s="1" customFormat="1" ht="15.75" thickBot="1">
      <c r="A14" s="40" t="s">
        <v>531</v>
      </c>
      <c r="B14" s="360">
        <v>601</v>
      </c>
      <c r="C14" s="360">
        <v>5064</v>
      </c>
      <c r="D14" s="360">
        <v>1032</v>
      </c>
      <c r="E14" s="360">
        <v>129220</v>
      </c>
      <c r="F14" s="360">
        <v>0</v>
      </c>
      <c r="G14" s="360">
        <v>0</v>
      </c>
      <c r="H14" s="360">
        <v>0</v>
      </c>
      <c r="I14" s="253">
        <f t="shared" si="0"/>
        <v>135917</v>
      </c>
      <c r="J14" s="43" t="s">
        <v>549</v>
      </c>
    </row>
    <row r="15" spans="1:10" s="1" customFormat="1" ht="26.25" thickBot="1">
      <c r="A15" s="45" t="s">
        <v>532</v>
      </c>
      <c r="B15" s="361">
        <v>0</v>
      </c>
      <c r="C15" s="361">
        <v>1199</v>
      </c>
      <c r="D15" s="361">
        <v>0</v>
      </c>
      <c r="E15" s="361">
        <v>73952</v>
      </c>
      <c r="F15" s="361">
        <v>0</v>
      </c>
      <c r="G15" s="361">
        <v>0</v>
      </c>
      <c r="H15" s="361">
        <v>0</v>
      </c>
      <c r="I15" s="252">
        <f t="shared" si="0"/>
        <v>75151</v>
      </c>
      <c r="J15" s="42" t="s">
        <v>550</v>
      </c>
    </row>
    <row r="16" spans="1:10" s="1" customFormat="1" ht="15.75" thickBot="1">
      <c r="A16" s="40" t="s">
        <v>533</v>
      </c>
      <c r="B16" s="360">
        <v>2309</v>
      </c>
      <c r="C16" s="360">
        <v>3276</v>
      </c>
      <c r="D16" s="360">
        <v>1941</v>
      </c>
      <c r="E16" s="360">
        <v>13364</v>
      </c>
      <c r="F16" s="360">
        <v>0</v>
      </c>
      <c r="G16" s="360">
        <v>0</v>
      </c>
      <c r="H16" s="360">
        <v>0</v>
      </c>
      <c r="I16" s="253">
        <f t="shared" si="0"/>
        <v>20890</v>
      </c>
      <c r="J16" s="43" t="s">
        <v>551</v>
      </c>
    </row>
    <row r="17" spans="1:10" s="1" customFormat="1" ht="15.75" thickBot="1">
      <c r="A17" s="45" t="s">
        <v>534</v>
      </c>
      <c r="B17" s="361">
        <v>787</v>
      </c>
      <c r="C17" s="361">
        <v>345</v>
      </c>
      <c r="D17" s="361">
        <v>6290</v>
      </c>
      <c r="E17" s="361">
        <v>14253</v>
      </c>
      <c r="F17" s="361">
        <v>0</v>
      </c>
      <c r="G17" s="361">
        <v>0</v>
      </c>
      <c r="H17" s="361">
        <v>0</v>
      </c>
      <c r="I17" s="252">
        <f t="shared" si="0"/>
        <v>21675</v>
      </c>
      <c r="J17" s="42" t="s">
        <v>552</v>
      </c>
    </row>
    <row r="18" spans="1:10" s="1" customFormat="1" ht="15.75" thickBot="1">
      <c r="A18" s="40" t="s">
        <v>535</v>
      </c>
      <c r="B18" s="360">
        <v>0</v>
      </c>
      <c r="C18" s="360">
        <v>352</v>
      </c>
      <c r="D18" s="360">
        <v>444</v>
      </c>
      <c r="E18" s="360">
        <v>15316</v>
      </c>
      <c r="F18" s="360">
        <v>0</v>
      </c>
      <c r="G18" s="360">
        <v>0</v>
      </c>
      <c r="H18" s="360">
        <v>0</v>
      </c>
      <c r="I18" s="253">
        <f t="shared" si="0"/>
        <v>16112</v>
      </c>
      <c r="J18" s="43" t="s">
        <v>553</v>
      </c>
    </row>
    <row r="19" spans="1:10" s="1" customFormat="1" ht="26.25" thickBot="1">
      <c r="A19" s="45" t="s">
        <v>536</v>
      </c>
      <c r="B19" s="361">
        <v>0</v>
      </c>
      <c r="C19" s="361">
        <v>310</v>
      </c>
      <c r="D19" s="361">
        <v>166</v>
      </c>
      <c r="E19" s="361">
        <v>48528</v>
      </c>
      <c r="F19" s="361">
        <v>0</v>
      </c>
      <c r="G19" s="361">
        <v>0</v>
      </c>
      <c r="H19" s="361">
        <v>0</v>
      </c>
      <c r="I19" s="252">
        <f t="shared" si="0"/>
        <v>49004</v>
      </c>
      <c r="J19" s="42" t="s">
        <v>554</v>
      </c>
    </row>
    <row r="20" spans="1:10" s="1" customFormat="1" ht="26.25" thickBot="1">
      <c r="A20" s="40" t="s">
        <v>537</v>
      </c>
      <c r="B20" s="360">
        <v>117</v>
      </c>
      <c r="C20" s="360">
        <v>1384</v>
      </c>
      <c r="D20" s="360">
        <v>0</v>
      </c>
      <c r="E20" s="360">
        <v>177532</v>
      </c>
      <c r="F20" s="360">
        <v>0</v>
      </c>
      <c r="G20" s="360">
        <v>0</v>
      </c>
      <c r="H20" s="360">
        <v>0</v>
      </c>
      <c r="I20" s="253">
        <f t="shared" si="0"/>
        <v>179033</v>
      </c>
      <c r="J20" s="43" t="s">
        <v>555</v>
      </c>
    </row>
    <row r="21" spans="1:10" s="1" customFormat="1" ht="30.75" thickBot="1">
      <c r="A21" s="45" t="s">
        <v>538</v>
      </c>
      <c r="B21" s="361">
        <v>111198</v>
      </c>
      <c r="C21" s="361">
        <v>0</v>
      </c>
      <c r="D21" s="361">
        <v>0</v>
      </c>
      <c r="E21" s="361">
        <v>0</v>
      </c>
      <c r="F21" s="361">
        <v>0</v>
      </c>
      <c r="G21" s="361">
        <v>0</v>
      </c>
      <c r="H21" s="361">
        <v>0</v>
      </c>
      <c r="I21" s="252">
        <f t="shared" si="0"/>
        <v>111198</v>
      </c>
      <c r="J21" s="42" t="s">
        <v>556</v>
      </c>
    </row>
    <row r="22" spans="1:10" s="1" customFormat="1" ht="15.75" thickBot="1">
      <c r="A22" s="40" t="s">
        <v>47</v>
      </c>
      <c r="B22" s="360">
        <v>28060</v>
      </c>
      <c r="C22" s="360">
        <v>84</v>
      </c>
      <c r="D22" s="360">
        <v>0</v>
      </c>
      <c r="E22" s="360">
        <v>29264</v>
      </c>
      <c r="F22" s="360">
        <v>0</v>
      </c>
      <c r="G22" s="360">
        <v>0</v>
      </c>
      <c r="H22" s="360">
        <v>0</v>
      </c>
      <c r="I22" s="253">
        <f t="shared" si="0"/>
        <v>57408</v>
      </c>
      <c r="J22" s="43" t="s">
        <v>430</v>
      </c>
    </row>
    <row r="23" spans="1:10" s="1" customFormat="1" ht="30.75" thickBot="1">
      <c r="A23" s="45" t="s">
        <v>539</v>
      </c>
      <c r="B23" s="361">
        <v>9605</v>
      </c>
      <c r="C23" s="361">
        <v>30340</v>
      </c>
      <c r="D23" s="361">
        <v>0</v>
      </c>
      <c r="E23" s="361">
        <v>33937</v>
      </c>
      <c r="F23" s="361">
        <v>0</v>
      </c>
      <c r="G23" s="361">
        <v>1903</v>
      </c>
      <c r="H23" s="361">
        <v>0</v>
      </c>
      <c r="I23" s="252">
        <f t="shared" si="0"/>
        <v>75785</v>
      </c>
      <c r="J23" s="42" t="s">
        <v>557</v>
      </c>
    </row>
    <row r="24" spans="1:10" s="1" customFormat="1" ht="15.75" thickBot="1">
      <c r="A24" s="40" t="s">
        <v>540</v>
      </c>
      <c r="B24" s="360">
        <v>3866</v>
      </c>
      <c r="C24" s="360">
        <v>0</v>
      </c>
      <c r="D24" s="360">
        <v>0</v>
      </c>
      <c r="E24" s="360">
        <v>1635</v>
      </c>
      <c r="F24" s="360">
        <v>0</v>
      </c>
      <c r="G24" s="360">
        <v>0</v>
      </c>
      <c r="H24" s="360">
        <v>0</v>
      </c>
      <c r="I24" s="253">
        <f t="shared" si="0"/>
        <v>5501</v>
      </c>
      <c r="J24" s="43" t="s">
        <v>558</v>
      </c>
    </row>
    <row r="25" spans="1:10" s="1" customFormat="1" ht="15.75" thickBot="1">
      <c r="A25" s="45" t="s">
        <v>541</v>
      </c>
      <c r="B25" s="361">
        <v>2293</v>
      </c>
      <c r="C25" s="361">
        <v>0</v>
      </c>
      <c r="D25" s="361">
        <v>0</v>
      </c>
      <c r="E25" s="361">
        <v>8422</v>
      </c>
      <c r="F25" s="361">
        <v>0</v>
      </c>
      <c r="G25" s="361">
        <v>0</v>
      </c>
      <c r="H25" s="361">
        <v>0</v>
      </c>
      <c r="I25" s="252">
        <f t="shared" si="0"/>
        <v>10715</v>
      </c>
      <c r="J25" s="42" t="s">
        <v>559</v>
      </c>
    </row>
    <row r="26" spans="1:10" s="1" customFormat="1" ht="51.75" thickBot="1">
      <c r="A26" s="40" t="s">
        <v>542</v>
      </c>
      <c r="B26" s="360">
        <v>0</v>
      </c>
      <c r="C26" s="360">
        <v>0</v>
      </c>
      <c r="D26" s="360">
        <v>0</v>
      </c>
      <c r="E26" s="360">
        <v>0</v>
      </c>
      <c r="F26" s="360">
        <v>0</v>
      </c>
      <c r="G26" s="360">
        <v>0</v>
      </c>
      <c r="H26" s="360">
        <v>160786</v>
      </c>
      <c r="I26" s="253">
        <f t="shared" si="0"/>
        <v>160786</v>
      </c>
      <c r="J26" s="43" t="s">
        <v>560</v>
      </c>
    </row>
    <row r="27" spans="1:10" s="1" customFormat="1" ht="30">
      <c r="A27" s="85" t="s">
        <v>543</v>
      </c>
      <c r="B27" s="362">
        <v>0</v>
      </c>
      <c r="C27" s="362">
        <v>0</v>
      </c>
      <c r="D27" s="362">
        <v>0</v>
      </c>
      <c r="E27" s="362">
        <v>0</v>
      </c>
      <c r="F27" s="362">
        <v>7097</v>
      </c>
      <c r="G27" s="362">
        <v>0</v>
      </c>
      <c r="H27" s="362">
        <v>0</v>
      </c>
      <c r="I27" s="363">
        <f t="shared" si="0"/>
        <v>7097</v>
      </c>
      <c r="J27" s="76" t="s">
        <v>561</v>
      </c>
    </row>
    <row r="28" spans="1:10" s="6" customFormat="1" ht="18" customHeight="1">
      <c r="A28" s="112" t="s">
        <v>474</v>
      </c>
      <c r="B28" s="232">
        <f>SUM(B7:B27)</f>
        <v>158869</v>
      </c>
      <c r="C28" s="232">
        <f t="shared" ref="C28:H28" si="1">SUM(C7:C27)</f>
        <v>66486</v>
      </c>
      <c r="D28" s="232">
        <f t="shared" si="1"/>
        <v>32770</v>
      </c>
      <c r="E28" s="232">
        <f t="shared" si="1"/>
        <v>1593673</v>
      </c>
      <c r="F28" s="232">
        <f t="shared" si="1"/>
        <v>7097</v>
      </c>
      <c r="G28" s="232">
        <f t="shared" si="1"/>
        <v>1903</v>
      </c>
      <c r="H28" s="232">
        <f t="shared" si="1"/>
        <v>160786</v>
      </c>
      <c r="I28" s="259">
        <f>SUM(I7:I27)</f>
        <v>2021584</v>
      </c>
      <c r="J28" s="86" t="s">
        <v>475</v>
      </c>
    </row>
    <row r="29" spans="1:10" ht="12.75">
      <c r="A29" s="31" t="s">
        <v>71</v>
      </c>
      <c r="J29" s="11" t="s">
        <v>395</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fitToWidth="0"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rightToLeft="1" view="pageBreakPreview" zoomScale="60" zoomScaleNormal="100" workbookViewId="0">
      <selection activeCell="J37" sqref="J37"/>
    </sheetView>
  </sheetViews>
  <sheetFormatPr defaultColWidth="11.42578125" defaultRowHeight="24.95" customHeight="1"/>
  <cols>
    <col min="1" max="1" width="35.7109375" style="11" customWidth="1"/>
    <col min="2" max="8" width="11.7109375" style="11" customWidth="1"/>
    <col min="9" max="9" width="13.42578125" style="11" bestFit="1" customWidth="1"/>
    <col min="10" max="10" width="35.7109375" style="11" customWidth="1"/>
    <col min="11" max="16384" width="11.42578125" style="11"/>
  </cols>
  <sheetData>
    <row r="1" spans="1:10" s="7" customFormat="1" ht="23.25">
      <c r="A1" s="1033" t="s">
        <v>1196</v>
      </c>
      <c r="B1" s="1033"/>
      <c r="C1" s="1033"/>
      <c r="D1" s="1033"/>
      <c r="E1" s="1033"/>
      <c r="F1" s="1033"/>
      <c r="G1" s="1033"/>
      <c r="H1" s="1033"/>
      <c r="I1" s="1033"/>
      <c r="J1" s="1033"/>
    </row>
    <row r="2" spans="1:10" s="7" customFormat="1" ht="20.25">
      <c r="A2" s="1034" t="s">
        <v>1127</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8" customFormat="1" ht="15.75">
      <c r="A4" s="576" t="s">
        <v>229</v>
      </c>
      <c r="B4" s="577"/>
      <c r="C4" s="577"/>
      <c r="D4" s="577"/>
      <c r="E4" s="577"/>
      <c r="F4" s="577"/>
      <c r="G4" s="577"/>
      <c r="H4" s="577"/>
      <c r="I4" s="577"/>
      <c r="J4" s="578" t="s">
        <v>230</v>
      </c>
    </row>
    <row r="5" spans="1:10" s="9" customFormat="1" ht="30">
      <c r="A5" s="1100" t="s">
        <v>226</v>
      </c>
      <c r="B5" s="465" t="s">
        <v>49</v>
      </c>
      <c r="C5" s="465" t="s">
        <v>50</v>
      </c>
      <c r="D5" s="465" t="s">
        <v>52</v>
      </c>
      <c r="E5" s="465" t="s">
        <v>54</v>
      </c>
      <c r="F5" s="465" t="s">
        <v>56</v>
      </c>
      <c r="G5" s="465" t="s">
        <v>562</v>
      </c>
      <c r="H5" s="465" t="s">
        <v>173</v>
      </c>
      <c r="I5" s="465" t="s">
        <v>474</v>
      </c>
      <c r="J5" s="1102" t="s">
        <v>1339</v>
      </c>
    </row>
    <row r="6" spans="1:10" s="10" customFormat="1" ht="47.25" customHeight="1">
      <c r="A6" s="1101"/>
      <c r="B6" s="466" t="s">
        <v>48</v>
      </c>
      <c r="C6" s="466" t="s">
        <v>259</v>
      </c>
      <c r="D6" s="466" t="s">
        <v>51</v>
      </c>
      <c r="E6" s="466" t="s">
        <v>53</v>
      </c>
      <c r="F6" s="466" t="s">
        <v>55</v>
      </c>
      <c r="G6" s="466" t="s">
        <v>563</v>
      </c>
      <c r="H6" s="466" t="s">
        <v>57</v>
      </c>
      <c r="I6" s="413" t="s">
        <v>475</v>
      </c>
      <c r="J6" s="1103"/>
    </row>
    <row r="7" spans="1:10" s="1" customFormat="1" ht="15.75" thickBot="1">
      <c r="A7" s="45" t="s">
        <v>524</v>
      </c>
      <c r="B7" s="359">
        <v>33</v>
      </c>
      <c r="C7" s="359">
        <v>0</v>
      </c>
      <c r="D7" s="359">
        <v>0</v>
      </c>
      <c r="E7" s="359">
        <v>26686</v>
      </c>
      <c r="F7" s="359">
        <v>0</v>
      </c>
      <c r="G7" s="359">
        <v>0</v>
      </c>
      <c r="H7" s="359">
        <v>0</v>
      </c>
      <c r="I7" s="252">
        <f t="shared" ref="I7:I27" si="0">SUM(B7:H7)</f>
        <v>26719</v>
      </c>
      <c r="J7" s="42" t="s">
        <v>544</v>
      </c>
    </row>
    <row r="8" spans="1:10" s="1" customFormat="1" ht="15.75" thickBot="1">
      <c r="A8" s="40" t="s">
        <v>525</v>
      </c>
      <c r="B8" s="360">
        <v>0</v>
      </c>
      <c r="C8" s="360">
        <v>16490</v>
      </c>
      <c r="D8" s="360">
        <v>8923</v>
      </c>
      <c r="E8" s="360">
        <v>4421</v>
      </c>
      <c r="F8" s="360">
        <v>0</v>
      </c>
      <c r="G8" s="360">
        <v>0</v>
      </c>
      <c r="H8" s="360">
        <v>0</v>
      </c>
      <c r="I8" s="253">
        <f t="shared" si="0"/>
        <v>29834</v>
      </c>
      <c r="J8" s="43" t="s">
        <v>545</v>
      </c>
    </row>
    <row r="9" spans="1:10" s="1" customFormat="1" ht="15.75" thickBot="1">
      <c r="A9" s="45" t="s">
        <v>526</v>
      </c>
      <c r="B9" s="361">
        <v>0</v>
      </c>
      <c r="C9" s="361">
        <v>323</v>
      </c>
      <c r="D9" s="361">
        <v>6792</v>
      </c>
      <c r="E9" s="361">
        <v>97656</v>
      </c>
      <c r="F9" s="361">
        <v>0</v>
      </c>
      <c r="G9" s="361">
        <v>0</v>
      </c>
      <c r="H9" s="361">
        <v>0</v>
      </c>
      <c r="I9" s="252">
        <f t="shared" si="0"/>
        <v>104771</v>
      </c>
      <c r="J9" s="42" t="s">
        <v>428</v>
      </c>
    </row>
    <row r="10" spans="1:10" s="1" customFormat="1" ht="30.75" thickBot="1">
      <c r="A10" s="40" t="s">
        <v>527</v>
      </c>
      <c r="B10" s="360">
        <v>0</v>
      </c>
      <c r="C10" s="360">
        <v>2944</v>
      </c>
      <c r="D10" s="360">
        <v>2883</v>
      </c>
      <c r="E10" s="360">
        <v>5386</v>
      </c>
      <c r="F10" s="360">
        <v>0</v>
      </c>
      <c r="G10" s="360">
        <v>0</v>
      </c>
      <c r="H10" s="360">
        <v>0</v>
      </c>
      <c r="I10" s="253">
        <f t="shared" si="0"/>
        <v>11213</v>
      </c>
      <c r="J10" s="43" t="s">
        <v>546</v>
      </c>
    </row>
    <row r="11" spans="1:10" s="1" customFormat="1" ht="30.75" customHeight="1" thickBot="1">
      <c r="A11" s="45" t="s">
        <v>528</v>
      </c>
      <c r="B11" s="361">
        <v>0</v>
      </c>
      <c r="C11" s="361">
        <v>632</v>
      </c>
      <c r="D11" s="361">
        <v>178</v>
      </c>
      <c r="E11" s="361">
        <v>510</v>
      </c>
      <c r="F11" s="361">
        <v>0</v>
      </c>
      <c r="G11" s="361">
        <v>0</v>
      </c>
      <c r="H11" s="361">
        <v>0</v>
      </c>
      <c r="I11" s="252">
        <f t="shared" si="0"/>
        <v>1320</v>
      </c>
      <c r="J11" s="42" t="s">
        <v>547</v>
      </c>
    </row>
    <row r="12" spans="1:10" s="1" customFormat="1" ht="15.75" thickBot="1">
      <c r="A12" s="40" t="s">
        <v>529</v>
      </c>
      <c r="B12" s="360">
        <v>0</v>
      </c>
      <c r="C12" s="360">
        <v>0</v>
      </c>
      <c r="D12" s="360">
        <v>0</v>
      </c>
      <c r="E12" s="360">
        <v>664290</v>
      </c>
      <c r="F12" s="360">
        <v>0</v>
      </c>
      <c r="G12" s="360">
        <v>0</v>
      </c>
      <c r="H12" s="360">
        <v>0</v>
      </c>
      <c r="I12" s="253">
        <f t="shared" si="0"/>
        <v>664290</v>
      </c>
      <c r="J12" s="43" t="s">
        <v>429</v>
      </c>
    </row>
    <row r="13" spans="1:10" s="1" customFormat="1" ht="30.75" thickBot="1">
      <c r="A13" s="45" t="s">
        <v>530</v>
      </c>
      <c r="B13" s="361">
        <v>0</v>
      </c>
      <c r="C13" s="361">
        <v>0</v>
      </c>
      <c r="D13" s="361">
        <v>1220</v>
      </c>
      <c r="E13" s="361">
        <v>216547</v>
      </c>
      <c r="F13" s="361">
        <v>0</v>
      </c>
      <c r="G13" s="361">
        <v>0</v>
      </c>
      <c r="H13" s="361">
        <v>0</v>
      </c>
      <c r="I13" s="252">
        <f t="shared" si="0"/>
        <v>217767</v>
      </c>
      <c r="J13" s="42" t="s">
        <v>548</v>
      </c>
    </row>
    <row r="14" spans="1:10" s="1" customFormat="1" ht="15.75" thickBot="1">
      <c r="A14" s="40" t="s">
        <v>531</v>
      </c>
      <c r="B14" s="360">
        <v>298</v>
      </c>
      <c r="C14" s="360">
        <v>3938</v>
      </c>
      <c r="D14" s="360">
        <v>898</v>
      </c>
      <c r="E14" s="360">
        <v>120956</v>
      </c>
      <c r="F14" s="360">
        <v>0</v>
      </c>
      <c r="G14" s="360">
        <v>0</v>
      </c>
      <c r="H14" s="360">
        <v>0</v>
      </c>
      <c r="I14" s="253">
        <f t="shared" si="0"/>
        <v>126090</v>
      </c>
      <c r="J14" s="43" t="s">
        <v>549</v>
      </c>
    </row>
    <row r="15" spans="1:10" s="1" customFormat="1" ht="26.25" thickBot="1">
      <c r="A15" s="45" t="s">
        <v>532</v>
      </c>
      <c r="B15" s="361">
        <v>0</v>
      </c>
      <c r="C15" s="361">
        <v>719</v>
      </c>
      <c r="D15" s="361">
        <v>0</v>
      </c>
      <c r="E15" s="361">
        <v>52396</v>
      </c>
      <c r="F15" s="361">
        <v>0</v>
      </c>
      <c r="G15" s="361">
        <v>0</v>
      </c>
      <c r="H15" s="361">
        <v>0</v>
      </c>
      <c r="I15" s="252">
        <f t="shared" si="0"/>
        <v>53115</v>
      </c>
      <c r="J15" s="42" t="s">
        <v>550</v>
      </c>
    </row>
    <row r="16" spans="1:10" s="1" customFormat="1" ht="15.75" thickBot="1">
      <c r="A16" s="40" t="s">
        <v>533</v>
      </c>
      <c r="B16" s="360">
        <v>1559</v>
      </c>
      <c r="C16" s="360">
        <v>2699</v>
      </c>
      <c r="D16" s="360">
        <v>1181</v>
      </c>
      <c r="E16" s="360">
        <v>11600</v>
      </c>
      <c r="F16" s="360">
        <v>0</v>
      </c>
      <c r="G16" s="360">
        <v>0</v>
      </c>
      <c r="H16" s="360">
        <v>0</v>
      </c>
      <c r="I16" s="253">
        <f t="shared" si="0"/>
        <v>17039</v>
      </c>
      <c r="J16" s="43" t="s">
        <v>551</v>
      </c>
    </row>
    <row r="17" spans="1:10" s="1" customFormat="1" ht="15.75" thickBot="1">
      <c r="A17" s="45" t="s">
        <v>534</v>
      </c>
      <c r="B17" s="361">
        <v>471</v>
      </c>
      <c r="C17" s="361">
        <v>246</v>
      </c>
      <c r="D17" s="361">
        <v>3993</v>
      </c>
      <c r="E17" s="361">
        <v>11188</v>
      </c>
      <c r="F17" s="361">
        <v>0</v>
      </c>
      <c r="G17" s="361">
        <v>0</v>
      </c>
      <c r="H17" s="361">
        <v>0</v>
      </c>
      <c r="I17" s="252">
        <f t="shared" si="0"/>
        <v>15898</v>
      </c>
      <c r="J17" s="42" t="s">
        <v>552</v>
      </c>
    </row>
    <row r="18" spans="1:10" s="1" customFormat="1" ht="15.75" thickBot="1">
      <c r="A18" s="40" t="s">
        <v>535</v>
      </c>
      <c r="B18" s="360">
        <v>0</v>
      </c>
      <c r="C18" s="360">
        <v>319</v>
      </c>
      <c r="D18" s="360">
        <v>364</v>
      </c>
      <c r="E18" s="360">
        <v>14095</v>
      </c>
      <c r="F18" s="360">
        <v>0</v>
      </c>
      <c r="G18" s="360">
        <v>0</v>
      </c>
      <c r="H18" s="360">
        <v>0</v>
      </c>
      <c r="I18" s="253">
        <f t="shared" si="0"/>
        <v>14778</v>
      </c>
      <c r="J18" s="43" t="s">
        <v>553</v>
      </c>
    </row>
    <row r="19" spans="1:10" s="1" customFormat="1" ht="26.25" thickBot="1">
      <c r="A19" s="45" t="s">
        <v>536</v>
      </c>
      <c r="B19" s="361">
        <v>0</v>
      </c>
      <c r="C19" s="361">
        <v>103</v>
      </c>
      <c r="D19" s="361">
        <v>166</v>
      </c>
      <c r="E19" s="361">
        <v>45333</v>
      </c>
      <c r="F19" s="361">
        <v>0</v>
      </c>
      <c r="G19" s="361">
        <v>0</v>
      </c>
      <c r="H19" s="361">
        <v>0</v>
      </c>
      <c r="I19" s="252">
        <f t="shared" si="0"/>
        <v>45602</v>
      </c>
      <c r="J19" s="42" t="s">
        <v>554</v>
      </c>
    </row>
    <row r="20" spans="1:10" s="1" customFormat="1" ht="26.25" thickBot="1">
      <c r="A20" s="40" t="s">
        <v>537</v>
      </c>
      <c r="B20" s="360">
        <v>117</v>
      </c>
      <c r="C20" s="360">
        <v>1368</v>
      </c>
      <c r="D20" s="360">
        <v>0</v>
      </c>
      <c r="E20" s="360">
        <v>143363</v>
      </c>
      <c r="F20" s="360">
        <v>0</v>
      </c>
      <c r="G20" s="360">
        <v>0</v>
      </c>
      <c r="H20" s="360">
        <v>0</v>
      </c>
      <c r="I20" s="253">
        <f t="shared" si="0"/>
        <v>144848</v>
      </c>
      <c r="J20" s="43" t="s">
        <v>555</v>
      </c>
    </row>
    <row r="21" spans="1:10" s="1" customFormat="1" ht="30.75" thickBot="1">
      <c r="A21" s="45" t="s">
        <v>538</v>
      </c>
      <c r="B21" s="361">
        <v>88245</v>
      </c>
      <c r="C21" s="361">
        <v>0</v>
      </c>
      <c r="D21" s="361">
        <v>0</v>
      </c>
      <c r="E21" s="361">
        <v>0</v>
      </c>
      <c r="F21" s="361">
        <v>0</v>
      </c>
      <c r="G21" s="361">
        <v>0</v>
      </c>
      <c r="H21" s="361">
        <v>0</v>
      </c>
      <c r="I21" s="252">
        <f t="shared" si="0"/>
        <v>88245</v>
      </c>
      <c r="J21" s="42" t="s">
        <v>556</v>
      </c>
    </row>
    <row r="22" spans="1:10" s="1" customFormat="1" ht="15.75" thickBot="1">
      <c r="A22" s="40" t="s">
        <v>47</v>
      </c>
      <c r="B22" s="360">
        <v>9761</v>
      </c>
      <c r="C22" s="360">
        <v>84</v>
      </c>
      <c r="D22" s="360">
        <v>0</v>
      </c>
      <c r="E22" s="360">
        <v>16589</v>
      </c>
      <c r="F22" s="360">
        <v>0</v>
      </c>
      <c r="G22" s="360">
        <v>0</v>
      </c>
      <c r="H22" s="360">
        <v>0</v>
      </c>
      <c r="I22" s="253">
        <f t="shared" si="0"/>
        <v>26434</v>
      </c>
      <c r="J22" s="43" t="s">
        <v>430</v>
      </c>
    </row>
    <row r="23" spans="1:10" s="1" customFormat="1" ht="30.75" thickBot="1">
      <c r="A23" s="45" t="s">
        <v>539</v>
      </c>
      <c r="B23" s="361">
        <v>5490</v>
      </c>
      <c r="C23" s="361">
        <v>15619</v>
      </c>
      <c r="D23" s="361">
        <v>0</v>
      </c>
      <c r="E23" s="361">
        <v>24884</v>
      </c>
      <c r="F23" s="361">
        <v>0</v>
      </c>
      <c r="G23" s="361">
        <v>1444</v>
      </c>
      <c r="H23" s="361">
        <v>0</v>
      </c>
      <c r="I23" s="252">
        <f t="shared" si="0"/>
        <v>47437</v>
      </c>
      <c r="J23" s="42" t="s">
        <v>557</v>
      </c>
    </row>
    <row r="24" spans="1:10" s="1" customFormat="1" ht="15.75" thickBot="1">
      <c r="A24" s="40" t="s">
        <v>540</v>
      </c>
      <c r="B24" s="360">
        <v>2383</v>
      </c>
      <c r="C24" s="360">
        <v>0</v>
      </c>
      <c r="D24" s="360">
        <v>0</v>
      </c>
      <c r="E24" s="360">
        <v>1331</v>
      </c>
      <c r="F24" s="360">
        <v>0</v>
      </c>
      <c r="G24" s="360">
        <v>0</v>
      </c>
      <c r="H24" s="360">
        <v>0</v>
      </c>
      <c r="I24" s="253">
        <f t="shared" si="0"/>
        <v>3714</v>
      </c>
      <c r="J24" s="43" t="s">
        <v>558</v>
      </c>
    </row>
    <row r="25" spans="1:10" s="1" customFormat="1" ht="15.75" thickBot="1">
      <c r="A25" s="45" t="s">
        <v>541</v>
      </c>
      <c r="B25" s="361">
        <v>2277</v>
      </c>
      <c r="C25" s="361">
        <v>0</v>
      </c>
      <c r="D25" s="361">
        <v>0</v>
      </c>
      <c r="E25" s="361">
        <v>2681</v>
      </c>
      <c r="F25" s="361">
        <v>0</v>
      </c>
      <c r="G25" s="361">
        <v>0</v>
      </c>
      <c r="H25" s="361">
        <v>0</v>
      </c>
      <c r="I25" s="252">
        <f t="shared" si="0"/>
        <v>4958</v>
      </c>
      <c r="J25" s="42" t="s">
        <v>559</v>
      </c>
    </row>
    <row r="26" spans="1:10" s="1" customFormat="1" ht="51.75" thickBot="1">
      <c r="A26" s="40" t="s">
        <v>542</v>
      </c>
      <c r="B26" s="360">
        <v>0</v>
      </c>
      <c r="C26" s="360">
        <v>0</v>
      </c>
      <c r="D26" s="360">
        <v>0</v>
      </c>
      <c r="E26" s="360">
        <v>0</v>
      </c>
      <c r="F26" s="360">
        <v>0</v>
      </c>
      <c r="G26" s="360">
        <v>0</v>
      </c>
      <c r="H26" s="360">
        <v>64413</v>
      </c>
      <c r="I26" s="253">
        <f t="shared" si="0"/>
        <v>64413</v>
      </c>
      <c r="J26" s="43" t="s">
        <v>560</v>
      </c>
    </row>
    <row r="27" spans="1:10" s="1" customFormat="1" ht="30">
      <c r="A27" s="85" t="s">
        <v>543</v>
      </c>
      <c r="B27" s="362">
        <v>0</v>
      </c>
      <c r="C27" s="362">
        <v>0</v>
      </c>
      <c r="D27" s="362">
        <v>0</v>
      </c>
      <c r="E27" s="362">
        <v>0</v>
      </c>
      <c r="F27" s="362">
        <v>5112</v>
      </c>
      <c r="G27" s="362">
        <v>0</v>
      </c>
      <c r="H27" s="362">
        <v>0</v>
      </c>
      <c r="I27" s="464">
        <f t="shared" si="0"/>
        <v>5112</v>
      </c>
      <c r="J27" s="76" t="s">
        <v>561</v>
      </c>
    </row>
    <row r="28" spans="1:10" s="6" customFormat="1" ht="18" customHeight="1">
      <c r="A28" s="112" t="s">
        <v>474</v>
      </c>
      <c r="B28" s="232">
        <f t="shared" ref="B28:H28" si="1">SUM(B7:B27)</f>
        <v>110634</v>
      </c>
      <c r="C28" s="232">
        <f t="shared" si="1"/>
        <v>45484</v>
      </c>
      <c r="D28" s="232">
        <f t="shared" si="1"/>
        <v>26598</v>
      </c>
      <c r="E28" s="232">
        <f t="shared" si="1"/>
        <v>1459912</v>
      </c>
      <c r="F28" s="232">
        <f t="shared" si="1"/>
        <v>5112</v>
      </c>
      <c r="G28" s="259">
        <f t="shared" si="1"/>
        <v>1444</v>
      </c>
      <c r="H28" s="259">
        <f t="shared" si="1"/>
        <v>64413</v>
      </c>
      <c r="I28" s="259">
        <f>SUM(I7:I27)</f>
        <v>1713597</v>
      </c>
      <c r="J28" s="86" t="s">
        <v>475</v>
      </c>
    </row>
    <row r="29" spans="1:10" ht="12.75">
      <c r="A29" s="31" t="s">
        <v>71</v>
      </c>
      <c r="J29" s="11" t="s">
        <v>395</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zoomScale="60" zoomScaleNormal="100" workbookViewId="0">
      <selection activeCell="J36" sqref="J36"/>
    </sheetView>
  </sheetViews>
  <sheetFormatPr defaultColWidth="11.42578125" defaultRowHeight="24.95" customHeight="1"/>
  <cols>
    <col min="1" max="1" width="35.7109375" style="11" customWidth="1"/>
    <col min="2" max="5" width="11.7109375" style="11" customWidth="1"/>
    <col min="6" max="6" width="12.7109375" style="11" customWidth="1"/>
    <col min="7" max="8" width="11.7109375" style="11" customWidth="1"/>
    <col min="9" max="9" width="13.42578125" style="11" bestFit="1" customWidth="1"/>
    <col min="10" max="10" width="35.7109375" style="11" customWidth="1"/>
    <col min="11" max="16384" width="11.42578125" style="11"/>
  </cols>
  <sheetData>
    <row r="1" spans="1:10" s="7" customFormat="1" ht="23.25">
      <c r="A1" s="1033" t="s">
        <v>1195</v>
      </c>
      <c r="B1" s="1033"/>
      <c r="C1" s="1033"/>
      <c r="D1" s="1033"/>
      <c r="E1" s="1033"/>
      <c r="F1" s="1033"/>
      <c r="G1" s="1033"/>
      <c r="H1" s="1033"/>
      <c r="I1" s="1033"/>
      <c r="J1" s="1033"/>
    </row>
    <row r="2" spans="1:10" s="7" customFormat="1" ht="20.25">
      <c r="A2" s="1034" t="s">
        <v>1128</v>
      </c>
      <c r="B2" s="1034"/>
      <c r="C2" s="1034"/>
      <c r="D2" s="1034"/>
      <c r="E2" s="1034"/>
      <c r="F2" s="1034"/>
      <c r="G2" s="1034"/>
      <c r="H2" s="1034"/>
      <c r="I2" s="1034"/>
      <c r="J2" s="1034"/>
    </row>
    <row r="3" spans="1:10" s="7" customFormat="1" ht="20.25">
      <c r="A3" s="1034">
        <v>2021</v>
      </c>
      <c r="B3" s="1034"/>
      <c r="C3" s="1034"/>
      <c r="D3" s="1034"/>
      <c r="E3" s="1034"/>
      <c r="F3" s="1034"/>
      <c r="G3" s="1034"/>
      <c r="H3" s="1034"/>
      <c r="I3" s="1034"/>
      <c r="J3" s="1034"/>
    </row>
    <row r="4" spans="1:10" s="8" customFormat="1" ht="15.75">
      <c r="A4" s="576" t="s">
        <v>231</v>
      </c>
      <c r="B4" s="577"/>
      <c r="C4" s="577"/>
      <c r="D4" s="577"/>
      <c r="E4" s="577"/>
      <c r="F4" s="577"/>
      <c r="G4" s="577"/>
      <c r="H4" s="577"/>
      <c r="I4" s="577"/>
      <c r="J4" s="578" t="s">
        <v>232</v>
      </c>
    </row>
    <row r="5" spans="1:10" s="9" customFormat="1" ht="30">
      <c r="A5" s="1100" t="s">
        <v>226</v>
      </c>
      <c r="B5" s="465" t="s">
        <v>49</v>
      </c>
      <c r="C5" s="465" t="s">
        <v>50</v>
      </c>
      <c r="D5" s="465" t="s">
        <v>52</v>
      </c>
      <c r="E5" s="465" t="s">
        <v>54</v>
      </c>
      <c r="F5" s="465" t="s">
        <v>56</v>
      </c>
      <c r="G5" s="465" t="s">
        <v>562</v>
      </c>
      <c r="H5" s="465" t="s">
        <v>173</v>
      </c>
      <c r="I5" s="465" t="s">
        <v>474</v>
      </c>
      <c r="J5" s="1102" t="s">
        <v>1338</v>
      </c>
    </row>
    <row r="6" spans="1:10" s="10" customFormat="1" ht="42" customHeight="1">
      <c r="A6" s="1101"/>
      <c r="B6" s="466" t="s">
        <v>48</v>
      </c>
      <c r="C6" s="466" t="s">
        <v>259</v>
      </c>
      <c r="D6" s="466" t="s">
        <v>51</v>
      </c>
      <c r="E6" s="466" t="s">
        <v>53</v>
      </c>
      <c r="F6" s="466" t="s">
        <v>1744</v>
      </c>
      <c r="G6" s="466" t="s">
        <v>563</v>
      </c>
      <c r="H6" s="466" t="s">
        <v>57</v>
      </c>
      <c r="I6" s="413" t="s">
        <v>475</v>
      </c>
      <c r="J6" s="1103"/>
    </row>
    <row r="7" spans="1:10" s="1" customFormat="1" ht="15.75" thickBot="1">
      <c r="A7" s="45" t="s">
        <v>525</v>
      </c>
      <c r="B7" s="359">
        <v>0</v>
      </c>
      <c r="C7" s="359">
        <v>2253</v>
      </c>
      <c r="D7" s="359">
        <v>1266</v>
      </c>
      <c r="E7" s="359">
        <v>331</v>
      </c>
      <c r="F7" s="359">
        <v>0</v>
      </c>
      <c r="G7" s="359">
        <v>0</v>
      </c>
      <c r="H7" s="359">
        <v>0</v>
      </c>
      <c r="I7" s="252">
        <f t="shared" ref="I7:I26" si="0">SUM(B7:H7)</f>
        <v>3850</v>
      </c>
      <c r="J7" s="776" t="s">
        <v>545</v>
      </c>
    </row>
    <row r="8" spans="1:10" s="1" customFormat="1" ht="15.75" thickBot="1">
      <c r="A8" s="40" t="s">
        <v>526</v>
      </c>
      <c r="B8" s="360">
        <v>0</v>
      </c>
      <c r="C8" s="360">
        <v>66</v>
      </c>
      <c r="D8" s="360">
        <v>116</v>
      </c>
      <c r="E8" s="360">
        <v>1311</v>
      </c>
      <c r="F8" s="360">
        <v>0</v>
      </c>
      <c r="G8" s="360">
        <v>0</v>
      </c>
      <c r="H8" s="360">
        <v>0</v>
      </c>
      <c r="I8" s="253">
        <f t="shared" si="0"/>
        <v>1493</v>
      </c>
      <c r="J8" s="43" t="s">
        <v>428</v>
      </c>
    </row>
    <row r="9" spans="1:10" s="1" customFormat="1" ht="30.75" thickBot="1">
      <c r="A9" s="45" t="s">
        <v>527</v>
      </c>
      <c r="B9" s="359">
        <v>0</v>
      </c>
      <c r="C9" s="359">
        <v>1259</v>
      </c>
      <c r="D9" s="359">
        <v>869</v>
      </c>
      <c r="E9" s="359">
        <v>43</v>
      </c>
      <c r="F9" s="359">
        <v>0</v>
      </c>
      <c r="G9" s="359">
        <v>0</v>
      </c>
      <c r="H9" s="359">
        <v>0</v>
      </c>
      <c r="I9" s="252">
        <f t="shared" si="0"/>
        <v>2171</v>
      </c>
      <c r="J9" s="42" t="s">
        <v>546</v>
      </c>
    </row>
    <row r="10" spans="1:10" s="1" customFormat="1" ht="30.75" customHeight="1" thickBot="1">
      <c r="A10" s="40" t="s">
        <v>528</v>
      </c>
      <c r="B10" s="360">
        <v>0</v>
      </c>
      <c r="C10" s="360">
        <v>165</v>
      </c>
      <c r="D10" s="360">
        <v>0</v>
      </c>
      <c r="E10" s="360">
        <v>82</v>
      </c>
      <c r="F10" s="360">
        <v>0</v>
      </c>
      <c r="G10" s="360">
        <v>0</v>
      </c>
      <c r="H10" s="360">
        <v>0</v>
      </c>
      <c r="I10" s="253">
        <f t="shared" si="0"/>
        <v>247</v>
      </c>
      <c r="J10" s="43" t="s">
        <v>547</v>
      </c>
    </row>
    <row r="11" spans="1:10" s="1" customFormat="1" ht="15.75" thickBot="1">
      <c r="A11" s="45" t="s">
        <v>529</v>
      </c>
      <c r="B11" s="359">
        <v>0</v>
      </c>
      <c r="C11" s="359">
        <v>0</v>
      </c>
      <c r="D11" s="359">
        <v>0</v>
      </c>
      <c r="E11" s="359">
        <v>3751</v>
      </c>
      <c r="F11" s="359">
        <v>0</v>
      </c>
      <c r="G11" s="359">
        <v>0</v>
      </c>
      <c r="H11" s="359">
        <v>0</v>
      </c>
      <c r="I11" s="252">
        <f t="shared" si="0"/>
        <v>3751</v>
      </c>
      <c r="J11" s="42" t="s">
        <v>429</v>
      </c>
    </row>
    <row r="12" spans="1:10" s="1" customFormat="1" ht="30.75" thickBot="1">
      <c r="A12" s="40" t="s">
        <v>530</v>
      </c>
      <c r="B12" s="360">
        <v>0</v>
      </c>
      <c r="C12" s="360">
        <v>0</v>
      </c>
      <c r="D12" s="360">
        <v>650</v>
      </c>
      <c r="E12" s="360">
        <v>27236</v>
      </c>
      <c r="F12" s="360">
        <v>0</v>
      </c>
      <c r="G12" s="360">
        <v>0</v>
      </c>
      <c r="H12" s="360">
        <v>0</v>
      </c>
      <c r="I12" s="253">
        <f t="shared" si="0"/>
        <v>27886</v>
      </c>
      <c r="J12" s="43" t="s">
        <v>548</v>
      </c>
    </row>
    <row r="13" spans="1:10" s="1" customFormat="1" ht="15.75" thickBot="1">
      <c r="A13" s="45" t="s">
        <v>531</v>
      </c>
      <c r="B13" s="359">
        <v>303</v>
      </c>
      <c r="C13" s="359">
        <v>1126</v>
      </c>
      <c r="D13" s="359">
        <v>134</v>
      </c>
      <c r="E13" s="359">
        <v>8264</v>
      </c>
      <c r="F13" s="359">
        <v>0</v>
      </c>
      <c r="G13" s="359">
        <v>0</v>
      </c>
      <c r="H13" s="359">
        <v>0</v>
      </c>
      <c r="I13" s="252">
        <f t="shared" si="0"/>
        <v>9827</v>
      </c>
      <c r="J13" s="42" t="s">
        <v>549</v>
      </c>
    </row>
    <row r="14" spans="1:10" s="1" customFormat="1" ht="26.25" thickBot="1">
      <c r="A14" s="40" t="s">
        <v>532</v>
      </c>
      <c r="B14" s="360">
        <v>0</v>
      </c>
      <c r="C14" s="360">
        <v>480</v>
      </c>
      <c r="D14" s="360">
        <v>0</v>
      </c>
      <c r="E14" s="360">
        <v>21556</v>
      </c>
      <c r="F14" s="360">
        <v>0</v>
      </c>
      <c r="G14" s="360">
        <v>0</v>
      </c>
      <c r="H14" s="360">
        <v>0</v>
      </c>
      <c r="I14" s="253">
        <f t="shared" si="0"/>
        <v>22036</v>
      </c>
      <c r="J14" s="43" t="s">
        <v>550</v>
      </c>
    </row>
    <row r="15" spans="1:10" s="1" customFormat="1" ht="15.75" thickBot="1">
      <c r="A15" s="45" t="s">
        <v>533</v>
      </c>
      <c r="B15" s="359">
        <v>750</v>
      </c>
      <c r="C15" s="359">
        <v>577</v>
      </c>
      <c r="D15" s="359">
        <v>760</v>
      </c>
      <c r="E15" s="359">
        <v>1764</v>
      </c>
      <c r="F15" s="359">
        <v>0</v>
      </c>
      <c r="G15" s="359">
        <v>0</v>
      </c>
      <c r="H15" s="359">
        <v>0</v>
      </c>
      <c r="I15" s="252">
        <f t="shared" si="0"/>
        <v>3851</v>
      </c>
      <c r="J15" s="42" t="s">
        <v>551</v>
      </c>
    </row>
    <row r="16" spans="1:10" s="1" customFormat="1" ht="15.75" thickBot="1">
      <c r="A16" s="40" t="s">
        <v>534</v>
      </c>
      <c r="B16" s="360">
        <v>316</v>
      </c>
      <c r="C16" s="360">
        <v>99</v>
      </c>
      <c r="D16" s="360">
        <v>2297</v>
      </c>
      <c r="E16" s="360">
        <v>3065</v>
      </c>
      <c r="F16" s="360">
        <v>0</v>
      </c>
      <c r="G16" s="360">
        <v>0</v>
      </c>
      <c r="H16" s="360">
        <v>0</v>
      </c>
      <c r="I16" s="253">
        <f t="shared" si="0"/>
        <v>5777</v>
      </c>
      <c r="J16" s="43" t="s">
        <v>552</v>
      </c>
    </row>
    <row r="17" spans="1:10" s="1" customFormat="1" ht="15.75" thickBot="1">
      <c r="A17" s="45" t="s">
        <v>535</v>
      </c>
      <c r="B17" s="359">
        <v>0</v>
      </c>
      <c r="C17" s="359">
        <v>33</v>
      </c>
      <c r="D17" s="359">
        <v>80</v>
      </c>
      <c r="E17" s="359">
        <v>1221</v>
      </c>
      <c r="F17" s="359">
        <v>0</v>
      </c>
      <c r="G17" s="359">
        <v>0</v>
      </c>
      <c r="H17" s="359">
        <v>0</v>
      </c>
      <c r="I17" s="252">
        <f t="shared" si="0"/>
        <v>1334</v>
      </c>
      <c r="J17" s="42" t="s">
        <v>553</v>
      </c>
    </row>
    <row r="18" spans="1:10" s="1" customFormat="1" ht="26.25" thickBot="1">
      <c r="A18" s="40" t="s">
        <v>536</v>
      </c>
      <c r="B18" s="360">
        <v>0</v>
      </c>
      <c r="C18" s="360">
        <v>207</v>
      </c>
      <c r="D18" s="360">
        <v>0</v>
      </c>
      <c r="E18" s="360">
        <v>3195</v>
      </c>
      <c r="F18" s="360">
        <v>0</v>
      </c>
      <c r="G18" s="360">
        <v>0</v>
      </c>
      <c r="H18" s="360">
        <v>0</v>
      </c>
      <c r="I18" s="253">
        <f t="shared" si="0"/>
        <v>3402</v>
      </c>
      <c r="J18" s="43" t="s">
        <v>554</v>
      </c>
    </row>
    <row r="19" spans="1:10" s="1" customFormat="1" ht="26.25" thickBot="1">
      <c r="A19" s="45" t="s">
        <v>537</v>
      </c>
      <c r="B19" s="359">
        <v>0</v>
      </c>
      <c r="C19" s="359">
        <v>16</v>
      </c>
      <c r="D19" s="359">
        <v>0</v>
      </c>
      <c r="E19" s="359">
        <v>34169</v>
      </c>
      <c r="F19" s="359">
        <v>0</v>
      </c>
      <c r="G19" s="359">
        <v>0</v>
      </c>
      <c r="H19" s="359">
        <v>0</v>
      </c>
      <c r="I19" s="252">
        <f t="shared" si="0"/>
        <v>34185</v>
      </c>
      <c r="J19" s="42" t="s">
        <v>555</v>
      </c>
    </row>
    <row r="20" spans="1:10" s="1" customFormat="1" ht="30.75" thickBot="1">
      <c r="A20" s="40" t="s">
        <v>538</v>
      </c>
      <c r="B20" s="360">
        <v>22953</v>
      </c>
      <c r="C20" s="360">
        <v>0</v>
      </c>
      <c r="D20" s="360">
        <v>0</v>
      </c>
      <c r="E20" s="360">
        <v>0</v>
      </c>
      <c r="F20" s="360">
        <v>0</v>
      </c>
      <c r="G20" s="360">
        <v>0</v>
      </c>
      <c r="H20" s="360">
        <v>0</v>
      </c>
      <c r="I20" s="253">
        <f t="shared" si="0"/>
        <v>22953</v>
      </c>
      <c r="J20" s="43" t="s">
        <v>556</v>
      </c>
    </row>
    <row r="21" spans="1:10" s="1" customFormat="1" ht="15.75" thickBot="1">
      <c r="A21" s="45" t="s">
        <v>47</v>
      </c>
      <c r="B21" s="359">
        <v>18299</v>
      </c>
      <c r="C21" s="359">
        <v>0</v>
      </c>
      <c r="D21" s="359">
        <v>0</v>
      </c>
      <c r="E21" s="359">
        <v>12675</v>
      </c>
      <c r="F21" s="359">
        <v>0</v>
      </c>
      <c r="G21" s="359">
        <v>0</v>
      </c>
      <c r="H21" s="359">
        <v>0</v>
      </c>
      <c r="I21" s="252">
        <f t="shared" si="0"/>
        <v>30974</v>
      </c>
      <c r="J21" s="42" t="s">
        <v>430</v>
      </c>
    </row>
    <row r="22" spans="1:10" s="1" customFormat="1" ht="30.75" thickBot="1">
      <c r="A22" s="40" t="s">
        <v>539</v>
      </c>
      <c r="B22" s="360">
        <v>4115</v>
      </c>
      <c r="C22" s="360">
        <v>14721</v>
      </c>
      <c r="D22" s="360">
        <v>0</v>
      </c>
      <c r="E22" s="360">
        <v>9053</v>
      </c>
      <c r="F22" s="360">
        <v>0</v>
      </c>
      <c r="G22" s="360">
        <v>459</v>
      </c>
      <c r="H22" s="360">
        <v>0</v>
      </c>
      <c r="I22" s="253">
        <f t="shared" si="0"/>
        <v>28348</v>
      </c>
      <c r="J22" s="43" t="s">
        <v>557</v>
      </c>
    </row>
    <row r="23" spans="1:10" s="1" customFormat="1" ht="15.75" thickBot="1">
      <c r="A23" s="45" t="s">
        <v>540</v>
      </c>
      <c r="B23" s="359">
        <v>1483</v>
      </c>
      <c r="C23" s="359">
        <v>0</v>
      </c>
      <c r="D23" s="359">
        <v>0</v>
      </c>
      <c r="E23" s="359">
        <v>304</v>
      </c>
      <c r="F23" s="359">
        <v>0</v>
      </c>
      <c r="G23" s="359">
        <v>0</v>
      </c>
      <c r="H23" s="359">
        <v>0</v>
      </c>
      <c r="I23" s="252">
        <f t="shared" si="0"/>
        <v>1787</v>
      </c>
      <c r="J23" s="42" t="s">
        <v>558</v>
      </c>
    </row>
    <row r="24" spans="1:10" s="1" customFormat="1" ht="15.75" thickBot="1">
      <c r="A24" s="40" t="s">
        <v>541</v>
      </c>
      <c r="B24" s="360">
        <v>16</v>
      </c>
      <c r="C24" s="360">
        <v>0</v>
      </c>
      <c r="D24" s="360">
        <v>0</v>
      </c>
      <c r="E24" s="360">
        <v>5741</v>
      </c>
      <c r="F24" s="360">
        <v>0</v>
      </c>
      <c r="G24" s="360">
        <v>0</v>
      </c>
      <c r="H24" s="360">
        <v>0</v>
      </c>
      <c r="I24" s="253">
        <f t="shared" si="0"/>
        <v>5757</v>
      </c>
      <c r="J24" s="43" t="s">
        <v>559</v>
      </c>
    </row>
    <row r="25" spans="1:10" s="1" customFormat="1" ht="51.75" thickBot="1">
      <c r="A25" s="45" t="s">
        <v>542</v>
      </c>
      <c r="B25" s="359">
        <v>0</v>
      </c>
      <c r="C25" s="359">
        <v>0</v>
      </c>
      <c r="D25" s="359">
        <v>0</v>
      </c>
      <c r="E25" s="359">
        <v>0</v>
      </c>
      <c r="F25" s="359">
        <v>0</v>
      </c>
      <c r="G25" s="359">
        <v>0</v>
      </c>
      <c r="H25" s="359">
        <v>96373</v>
      </c>
      <c r="I25" s="252">
        <f t="shared" si="0"/>
        <v>96373</v>
      </c>
      <c r="J25" s="42" t="s">
        <v>560</v>
      </c>
    </row>
    <row r="26" spans="1:10" s="1" customFormat="1" ht="30">
      <c r="A26" s="777" t="s">
        <v>543</v>
      </c>
      <c r="B26" s="787">
        <v>0</v>
      </c>
      <c r="C26" s="787">
        <v>0</v>
      </c>
      <c r="D26" s="787">
        <v>0</v>
      </c>
      <c r="E26" s="787">
        <v>0</v>
      </c>
      <c r="F26" s="787">
        <v>1985</v>
      </c>
      <c r="G26" s="787">
        <v>0</v>
      </c>
      <c r="H26" s="787">
        <v>0</v>
      </c>
      <c r="I26" s="788">
        <f t="shared" si="0"/>
        <v>1985</v>
      </c>
      <c r="J26" s="780" t="s">
        <v>561</v>
      </c>
    </row>
    <row r="27" spans="1:10" s="1" customFormat="1" ht="19.5" customHeight="1">
      <c r="A27" s="323" t="s">
        <v>474</v>
      </c>
      <c r="B27" s="363">
        <f t="shared" ref="B27:I27" si="1">SUM(B7:B26)</f>
        <v>48235</v>
      </c>
      <c r="C27" s="363">
        <f t="shared" si="1"/>
        <v>21002</v>
      </c>
      <c r="D27" s="363">
        <f t="shared" si="1"/>
        <v>6172</v>
      </c>
      <c r="E27" s="363">
        <f t="shared" si="1"/>
        <v>133761</v>
      </c>
      <c r="F27" s="363">
        <f t="shared" si="1"/>
        <v>1985</v>
      </c>
      <c r="G27" s="363">
        <f t="shared" si="1"/>
        <v>459</v>
      </c>
      <c r="H27" s="363">
        <f t="shared" si="1"/>
        <v>96373</v>
      </c>
      <c r="I27" s="363">
        <f t="shared" si="1"/>
        <v>307987</v>
      </c>
      <c r="J27" s="789" t="s">
        <v>475</v>
      </c>
    </row>
    <row r="28" spans="1:10" ht="12.75">
      <c r="A28" s="31" t="s">
        <v>454</v>
      </c>
      <c r="J28" s="11" t="s">
        <v>395</v>
      </c>
    </row>
    <row r="34" spans="2:9" ht="24.95" customHeight="1">
      <c r="B34" s="12"/>
      <c r="C34" s="12"/>
      <c r="D34" s="12"/>
      <c r="E34" s="12"/>
      <c r="F34" s="12"/>
      <c r="G34" s="12"/>
      <c r="H34" s="12"/>
      <c r="I34" s="12"/>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sheetData>
  <mergeCells count="5">
    <mergeCell ref="A1:J1"/>
    <mergeCell ref="A3:J3"/>
    <mergeCell ref="A5:A6"/>
    <mergeCell ref="J5:J6"/>
    <mergeCell ref="A2:J2"/>
  </mergeCells>
  <phoneticPr fontId="0" type="noConversion"/>
  <printOptions horizontalCentered="1" verticalCentered="1"/>
  <pageMargins left="0" right="0" top="0" bottom="0" header="0" footer="0"/>
  <pageSetup paperSize="9" scale="85" fitToWidth="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topLeftCell="A7" zoomScale="70" zoomScaleNormal="100" zoomScaleSheetLayoutView="70" workbookViewId="0">
      <selection activeCell="P31" sqref="P31"/>
    </sheetView>
  </sheetViews>
  <sheetFormatPr defaultColWidth="11.42578125" defaultRowHeight="24.95" customHeight="1"/>
  <cols>
    <col min="1" max="1" width="31.7109375" style="11" customWidth="1"/>
    <col min="2" max="2" width="8.28515625" style="11" bestFit="1" customWidth="1"/>
    <col min="3" max="9" width="9.28515625" style="11" bestFit="1" customWidth="1"/>
    <col min="10" max="12" width="8.28515625" style="11" bestFit="1" customWidth="1"/>
    <col min="13" max="13" width="11.42578125" style="11" bestFit="1" customWidth="1"/>
    <col min="14" max="14" width="30.7109375" style="11" customWidth="1"/>
    <col min="15" max="16384" width="11.42578125" style="11"/>
  </cols>
  <sheetData>
    <row r="1" spans="1:14" s="7" customFormat="1" ht="23.25">
      <c r="A1" s="1033" t="s">
        <v>1011</v>
      </c>
      <c r="B1" s="1033"/>
      <c r="C1" s="1033"/>
      <c r="D1" s="1033"/>
      <c r="E1" s="1033"/>
      <c r="F1" s="1033"/>
      <c r="G1" s="1033"/>
      <c r="H1" s="1033"/>
      <c r="I1" s="1033"/>
      <c r="J1" s="1033"/>
      <c r="K1" s="1033"/>
      <c r="L1" s="1033"/>
      <c r="M1" s="1033"/>
      <c r="N1" s="1033"/>
    </row>
    <row r="2" spans="1:14" s="7" customFormat="1" ht="20.25">
      <c r="A2" s="1034" t="s">
        <v>1129</v>
      </c>
      <c r="B2" s="1034"/>
      <c r="C2" s="1034"/>
      <c r="D2" s="1034"/>
      <c r="E2" s="1034"/>
      <c r="F2" s="1034"/>
      <c r="G2" s="1034"/>
      <c r="H2" s="1034"/>
      <c r="I2" s="1034"/>
      <c r="J2" s="1034"/>
      <c r="K2" s="1034"/>
      <c r="L2" s="1034"/>
      <c r="M2" s="1034"/>
      <c r="N2" s="1034"/>
    </row>
    <row r="3" spans="1:14" s="7" customFormat="1" ht="20.25">
      <c r="A3" s="1034">
        <v>2021</v>
      </c>
      <c r="B3" s="1034"/>
      <c r="C3" s="1034"/>
      <c r="D3" s="1034"/>
      <c r="E3" s="1034"/>
      <c r="F3" s="1034"/>
      <c r="G3" s="1034"/>
      <c r="H3" s="1034"/>
      <c r="I3" s="1034"/>
      <c r="J3" s="1034"/>
      <c r="K3" s="1034"/>
      <c r="L3" s="1034"/>
      <c r="M3" s="1034"/>
      <c r="N3" s="1034"/>
    </row>
    <row r="4" spans="1:14" s="612" customFormat="1" ht="21" customHeight="1">
      <c r="A4" s="610" t="s">
        <v>233</v>
      </c>
      <c r="B4" s="611"/>
      <c r="C4" s="611"/>
      <c r="D4" s="611"/>
      <c r="E4" s="611"/>
      <c r="F4" s="611"/>
      <c r="G4" s="611"/>
      <c r="H4" s="611"/>
      <c r="I4" s="611"/>
      <c r="J4" s="611"/>
      <c r="K4" s="611"/>
      <c r="L4" s="611"/>
      <c r="M4" s="611"/>
      <c r="N4" s="613" t="s">
        <v>234</v>
      </c>
    </row>
    <row r="5" spans="1:14" s="9" customFormat="1" ht="21" customHeight="1">
      <c r="A5" s="1108" t="s">
        <v>626</v>
      </c>
      <c r="B5" s="1104" t="s">
        <v>487</v>
      </c>
      <c r="C5" s="1104" t="s">
        <v>488</v>
      </c>
      <c r="D5" s="1104" t="s">
        <v>489</v>
      </c>
      <c r="E5" s="1104" t="s">
        <v>490</v>
      </c>
      <c r="F5" s="1104" t="s">
        <v>491</v>
      </c>
      <c r="G5" s="1104" t="s">
        <v>492</v>
      </c>
      <c r="H5" s="1104" t="s">
        <v>493</v>
      </c>
      <c r="I5" s="1104" t="s">
        <v>494</v>
      </c>
      <c r="J5" s="1104" t="s">
        <v>495</v>
      </c>
      <c r="K5" s="1104" t="s">
        <v>496</v>
      </c>
      <c r="L5" s="1104" t="s">
        <v>497</v>
      </c>
      <c r="M5" s="447" t="s">
        <v>474</v>
      </c>
      <c r="N5" s="1110" t="s">
        <v>625</v>
      </c>
    </row>
    <row r="6" spans="1:14" s="10" customFormat="1" ht="21" customHeight="1">
      <c r="A6" s="1109"/>
      <c r="B6" s="1105"/>
      <c r="C6" s="1105"/>
      <c r="D6" s="1105"/>
      <c r="E6" s="1105"/>
      <c r="F6" s="1105"/>
      <c r="G6" s="1105"/>
      <c r="H6" s="1105"/>
      <c r="I6" s="1105"/>
      <c r="J6" s="1105"/>
      <c r="K6" s="1105"/>
      <c r="L6" s="1105"/>
      <c r="M6" s="449" t="s">
        <v>475</v>
      </c>
      <c r="N6" s="1111"/>
    </row>
    <row r="7" spans="1:14" s="1" customFormat="1" ht="15.75" thickBot="1">
      <c r="A7" s="39" t="s">
        <v>524</v>
      </c>
      <c r="B7" s="508">
        <v>0</v>
      </c>
      <c r="C7" s="508">
        <v>2366</v>
      </c>
      <c r="D7" s="508">
        <v>2864</v>
      </c>
      <c r="E7" s="508">
        <v>7838</v>
      </c>
      <c r="F7" s="508">
        <v>4276</v>
      </c>
      <c r="G7" s="508">
        <v>3946</v>
      </c>
      <c r="H7" s="508">
        <v>1389</v>
      </c>
      <c r="I7" s="508">
        <v>3328</v>
      </c>
      <c r="J7" s="508">
        <v>329</v>
      </c>
      <c r="K7" s="508">
        <v>332</v>
      </c>
      <c r="L7" s="508">
        <v>51</v>
      </c>
      <c r="M7" s="233">
        <f t="shared" ref="M7:M27" si="0">SUM(B7:L7)</f>
        <v>26719</v>
      </c>
      <c r="N7" s="42" t="s">
        <v>544</v>
      </c>
    </row>
    <row r="8" spans="1:14" s="1" customFormat="1" ht="15.75" thickBot="1">
      <c r="A8" s="40" t="s">
        <v>525</v>
      </c>
      <c r="B8" s="360">
        <v>164</v>
      </c>
      <c r="C8" s="360">
        <v>2277</v>
      </c>
      <c r="D8" s="360">
        <v>5313</v>
      </c>
      <c r="E8" s="360">
        <v>4800</v>
      </c>
      <c r="F8" s="360">
        <v>5038</v>
      </c>
      <c r="G8" s="360">
        <v>5609</v>
      </c>
      <c r="H8" s="360">
        <v>3448</v>
      </c>
      <c r="I8" s="360">
        <v>4474</v>
      </c>
      <c r="J8" s="360">
        <v>1878</v>
      </c>
      <c r="K8" s="360">
        <v>601</v>
      </c>
      <c r="L8" s="360">
        <v>82</v>
      </c>
      <c r="M8" s="236">
        <f t="shared" si="0"/>
        <v>33684</v>
      </c>
      <c r="N8" s="43" t="s">
        <v>545</v>
      </c>
    </row>
    <row r="9" spans="1:14" s="1" customFormat="1" ht="15.75" thickBot="1">
      <c r="A9" s="45" t="s">
        <v>526</v>
      </c>
      <c r="B9" s="467">
        <v>0</v>
      </c>
      <c r="C9" s="467">
        <v>5228</v>
      </c>
      <c r="D9" s="467">
        <v>17923</v>
      </c>
      <c r="E9" s="467">
        <v>26983</v>
      </c>
      <c r="F9" s="467">
        <v>19041</v>
      </c>
      <c r="G9" s="467">
        <v>16668</v>
      </c>
      <c r="H9" s="467">
        <v>7709</v>
      </c>
      <c r="I9" s="467">
        <v>7365</v>
      </c>
      <c r="J9" s="467">
        <v>3493</v>
      </c>
      <c r="K9" s="467">
        <v>1440</v>
      </c>
      <c r="L9" s="467">
        <v>414</v>
      </c>
      <c r="M9" s="233">
        <f t="shared" si="0"/>
        <v>106264</v>
      </c>
      <c r="N9" s="42" t="s">
        <v>428</v>
      </c>
    </row>
    <row r="10" spans="1:14" s="1" customFormat="1" ht="30.75" thickBot="1">
      <c r="A10" s="40" t="s">
        <v>527</v>
      </c>
      <c r="B10" s="360">
        <v>103</v>
      </c>
      <c r="C10" s="360">
        <v>2353</v>
      </c>
      <c r="D10" s="360">
        <v>1821</v>
      </c>
      <c r="E10" s="360">
        <v>3563</v>
      </c>
      <c r="F10" s="360">
        <v>2495</v>
      </c>
      <c r="G10" s="360">
        <v>996</v>
      </c>
      <c r="H10" s="360">
        <v>700</v>
      </c>
      <c r="I10" s="360">
        <v>899</v>
      </c>
      <c r="J10" s="360">
        <v>119</v>
      </c>
      <c r="K10" s="360">
        <v>294</v>
      </c>
      <c r="L10" s="360">
        <v>41</v>
      </c>
      <c r="M10" s="236">
        <f t="shared" si="0"/>
        <v>13384</v>
      </c>
      <c r="N10" s="43" t="s">
        <v>546</v>
      </c>
    </row>
    <row r="11" spans="1:14" s="1" customFormat="1" ht="32.25" customHeight="1" thickBot="1">
      <c r="A11" s="45" t="s">
        <v>528</v>
      </c>
      <c r="B11" s="467">
        <v>16</v>
      </c>
      <c r="C11" s="467">
        <v>150</v>
      </c>
      <c r="D11" s="467">
        <v>82</v>
      </c>
      <c r="E11" s="467">
        <v>223</v>
      </c>
      <c r="F11" s="467">
        <v>189</v>
      </c>
      <c r="G11" s="467">
        <v>361</v>
      </c>
      <c r="H11" s="467">
        <v>118</v>
      </c>
      <c r="I11" s="467">
        <v>154</v>
      </c>
      <c r="J11" s="467">
        <v>184</v>
      </c>
      <c r="K11" s="467">
        <v>49</v>
      </c>
      <c r="L11" s="467">
        <v>41</v>
      </c>
      <c r="M11" s="233">
        <f t="shared" si="0"/>
        <v>1567</v>
      </c>
      <c r="N11" s="42" t="s">
        <v>547</v>
      </c>
    </row>
    <row r="12" spans="1:14" s="1" customFormat="1" ht="15.75" thickBot="1">
      <c r="A12" s="40" t="s">
        <v>529</v>
      </c>
      <c r="B12" s="360">
        <v>304</v>
      </c>
      <c r="C12" s="360">
        <v>30408</v>
      </c>
      <c r="D12" s="360">
        <v>85252</v>
      </c>
      <c r="E12" s="360">
        <v>141662</v>
      </c>
      <c r="F12" s="360">
        <v>133713</v>
      </c>
      <c r="G12" s="360">
        <v>128542</v>
      </c>
      <c r="H12" s="360">
        <v>68731</v>
      </c>
      <c r="I12" s="360">
        <v>50043</v>
      </c>
      <c r="J12" s="360">
        <v>21011</v>
      </c>
      <c r="K12" s="360">
        <v>6650</v>
      </c>
      <c r="L12" s="360">
        <v>1725</v>
      </c>
      <c r="M12" s="236">
        <f t="shared" si="0"/>
        <v>668041</v>
      </c>
      <c r="N12" s="43" t="s">
        <v>429</v>
      </c>
    </row>
    <row r="13" spans="1:14" s="1" customFormat="1" ht="33" customHeight="1" thickBot="1">
      <c r="A13" s="45" t="s">
        <v>530</v>
      </c>
      <c r="B13" s="467">
        <v>2914</v>
      </c>
      <c r="C13" s="467">
        <v>18654</v>
      </c>
      <c r="D13" s="467">
        <v>41207</v>
      </c>
      <c r="E13" s="467">
        <v>58088</v>
      </c>
      <c r="F13" s="467">
        <v>41132</v>
      </c>
      <c r="G13" s="467">
        <v>39741</v>
      </c>
      <c r="H13" s="467">
        <v>17969</v>
      </c>
      <c r="I13" s="467">
        <v>15412</v>
      </c>
      <c r="J13" s="467">
        <v>5875</v>
      </c>
      <c r="K13" s="467">
        <v>3763</v>
      </c>
      <c r="L13" s="467">
        <v>898</v>
      </c>
      <c r="M13" s="233">
        <f t="shared" si="0"/>
        <v>245653</v>
      </c>
      <c r="N13" s="42" t="s">
        <v>548</v>
      </c>
    </row>
    <row r="14" spans="1:14" s="1" customFormat="1" ht="15.75" thickBot="1">
      <c r="A14" s="40" t="s">
        <v>531</v>
      </c>
      <c r="B14" s="360">
        <v>277</v>
      </c>
      <c r="C14" s="360">
        <v>9691</v>
      </c>
      <c r="D14" s="360">
        <v>16509</v>
      </c>
      <c r="E14" s="360">
        <v>32099</v>
      </c>
      <c r="F14" s="360">
        <v>23758</v>
      </c>
      <c r="G14" s="360">
        <v>21474</v>
      </c>
      <c r="H14" s="360">
        <v>14077</v>
      </c>
      <c r="I14" s="360">
        <v>11027</v>
      </c>
      <c r="J14" s="360">
        <v>4970</v>
      </c>
      <c r="K14" s="360">
        <v>1610</v>
      </c>
      <c r="L14" s="360">
        <v>425</v>
      </c>
      <c r="M14" s="236">
        <f t="shared" si="0"/>
        <v>135917</v>
      </c>
      <c r="N14" s="43" t="s">
        <v>549</v>
      </c>
    </row>
    <row r="15" spans="1:14" s="1" customFormat="1" ht="26.25" thickBot="1">
      <c r="A15" s="45" t="s">
        <v>532</v>
      </c>
      <c r="B15" s="467">
        <v>0</v>
      </c>
      <c r="C15" s="467">
        <v>6476</v>
      </c>
      <c r="D15" s="467">
        <v>18058</v>
      </c>
      <c r="E15" s="467">
        <v>18060</v>
      </c>
      <c r="F15" s="467">
        <v>12555</v>
      </c>
      <c r="G15" s="467">
        <v>10861</v>
      </c>
      <c r="H15" s="467">
        <v>2795</v>
      </c>
      <c r="I15" s="467">
        <v>3471</v>
      </c>
      <c r="J15" s="467">
        <v>1555</v>
      </c>
      <c r="K15" s="467">
        <v>1281</v>
      </c>
      <c r="L15" s="467">
        <v>39</v>
      </c>
      <c r="M15" s="233">
        <f t="shared" si="0"/>
        <v>75151</v>
      </c>
      <c r="N15" s="42" t="s">
        <v>550</v>
      </c>
    </row>
    <row r="16" spans="1:14" s="1" customFormat="1" ht="15.75" thickBot="1">
      <c r="A16" s="40" t="s">
        <v>533</v>
      </c>
      <c r="B16" s="360">
        <v>46</v>
      </c>
      <c r="C16" s="360">
        <v>1475</v>
      </c>
      <c r="D16" s="360">
        <v>2294</v>
      </c>
      <c r="E16" s="360">
        <v>4572</v>
      </c>
      <c r="F16" s="360">
        <v>3407</v>
      </c>
      <c r="G16" s="360">
        <v>3343</v>
      </c>
      <c r="H16" s="360">
        <v>2518</v>
      </c>
      <c r="I16" s="360">
        <v>1657</v>
      </c>
      <c r="J16" s="360">
        <v>996</v>
      </c>
      <c r="K16" s="360">
        <v>302</v>
      </c>
      <c r="L16" s="360">
        <v>280</v>
      </c>
      <c r="M16" s="236">
        <f t="shared" si="0"/>
        <v>20890</v>
      </c>
      <c r="N16" s="43" t="s">
        <v>551</v>
      </c>
    </row>
    <row r="17" spans="1:14" s="1" customFormat="1" ht="15.75" customHeight="1" thickBot="1">
      <c r="A17" s="45" t="s">
        <v>534</v>
      </c>
      <c r="B17" s="467">
        <v>87</v>
      </c>
      <c r="C17" s="467">
        <v>1905</v>
      </c>
      <c r="D17" s="467">
        <v>2968</v>
      </c>
      <c r="E17" s="467">
        <v>5154</v>
      </c>
      <c r="F17" s="467">
        <v>3303</v>
      </c>
      <c r="G17" s="467">
        <v>3683</v>
      </c>
      <c r="H17" s="467">
        <v>1645</v>
      </c>
      <c r="I17" s="467">
        <v>1687</v>
      </c>
      <c r="J17" s="467">
        <v>741</v>
      </c>
      <c r="K17" s="467">
        <v>427</v>
      </c>
      <c r="L17" s="467">
        <v>75</v>
      </c>
      <c r="M17" s="233">
        <f t="shared" si="0"/>
        <v>21675</v>
      </c>
      <c r="N17" s="42" t="s">
        <v>552</v>
      </c>
    </row>
    <row r="18" spans="1:14" s="1" customFormat="1" ht="15.75" thickBot="1">
      <c r="A18" s="40" t="s">
        <v>535</v>
      </c>
      <c r="B18" s="360">
        <v>79</v>
      </c>
      <c r="C18" s="360">
        <v>1421</v>
      </c>
      <c r="D18" s="360">
        <v>4505</v>
      </c>
      <c r="E18" s="360">
        <v>4276</v>
      </c>
      <c r="F18" s="360">
        <v>2278</v>
      </c>
      <c r="G18" s="360">
        <v>2056</v>
      </c>
      <c r="H18" s="360">
        <v>506</v>
      </c>
      <c r="I18" s="360">
        <v>478</v>
      </c>
      <c r="J18" s="360">
        <v>188</v>
      </c>
      <c r="K18" s="360">
        <v>155</v>
      </c>
      <c r="L18" s="360">
        <v>170</v>
      </c>
      <c r="M18" s="236">
        <f t="shared" si="0"/>
        <v>16112</v>
      </c>
      <c r="N18" s="43" t="s">
        <v>553</v>
      </c>
    </row>
    <row r="19" spans="1:14" s="1" customFormat="1" ht="26.25" thickBot="1">
      <c r="A19" s="45" t="s">
        <v>536</v>
      </c>
      <c r="B19" s="467">
        <v>129</v>
      </c>
      <c r="C19" s="467">
        <v>1268</v>
      </c>
      <c r="D19" s="467">
        <v>4547</v>
      </c>
      <c r="E19" s="467">
        <v>11053</v>
      </c>
      <c r="F19" s="467">
        <v>7484</v>
      </c>
      <c r="G19" s="467">
        <v>8950</v>
      </c>
      <c r="H19" s="467">
        <v>4455</v>
      </c>
      <c r="I19" s="467">
        <v>4638</v>
      </c>
      <c r="J19" s="467">
        <v>3782</v>
      </c>
      <c r="K19" s="467">
        <v>2223</v>
      </c>
      <c r="L19" s="467">
        <v>475</v>
      </c>
      <c r="M19" s="233">
        <f t="shared" si="0"/>
        <v>49004</v>
      </c>
      <c r="N19" s="42" t="s">
        <v>554</v>
      </c>
    </row>
    <row r="20" spans="1:14" s="1" customFormat="1" ht="26.25" thickBot="1">
      <c r="A20" s="40" t="s">
        <v>537</v>
      </c>
      <c r="B20" s="360">
        <v>166</v>
      </c>
      <c r="C20" s="360">
        <v>20500</v>
      </c>
      <c r="D20" s="360">
        <v>41919</v>
      </c>
      <c r="E20" s="360">
        <v>43628</v>
      </c>
      <c r="F20" s="360">
        <v>28859</v>
      </c>
      <c r="G20" s="360">
        <v>23115</v>
      </c>
      <c r="H20" s="360">
        <v>11186</v>
      </c>
      <c r="I20" s="360">
        <v>7222</v>
      </c>
      <c r="J20" s="360">
        <v>1684</v>
      </c>
      <c r="K20" s="360">
        <v>462</v>
      </c>
      <c r="L20" s="360">
        <v>292</v>
      </c>
      <c r="M20" s="236">
        <f t="shared" si="0"/>
        <v>179033</v>
      </c>
      <c r="N20" s="43" t="s">
        <v>555</v>
      </c>
    </row>
    <row r="21" spans="1:14" s="1" customFormat="1" ht="39" thickBot="1">
      <c r="A21" s="45" t="s">
        <v>538</v>
      </c>
      <c r="B21" s="467">
        <v>1590</v>
      </c>
      <c r="C21" s="467">
        <v>15440</v>
      </c>
      <c r="D21" s="467">
        <v>20907</v>
      </c>
      <c r="E21" s="467">
        <v>19306</v>
      </c>
      <c r="F21" s="467">
        <v>12551</v>
      </c>
      <c r="G21" s="467">
        <v>11821</v>
      </c>
      <c r="H21" s="467">
        <v>9311</v>
      </c>
      <c r="I21" s="467">
        <v>10243</v>
      </c>
      <c r="J21" s="467">
        <v>7006</v>
      </c>
      <c r="K21" s="467">
        <v>2292</v>
      </c>
      <c r="L21" s="467">
        <v>731</v>
      </c>
      <c r="M21" s="233">
        <f t="shared" si="0"/>
        <v>111198</v>
      </c>
      <c r="N21" s="42" t="s">
        <v>556</v>
      </c>
    </row>
    <row r="22" spans="1:14" s="1" customFormat="1" ht="15.75" thickBot="1">
      <c r="A22" s="40" t="s">
        <v>47</v>
      </c>
      <c r="B22" s="360">
        <v>533</v>
      </c>
      <c r="C22" s="360">
        <v>4399</v>
      </c>
      <c r="D22" s="360">
        <v>7759</v>
      </c>
      <c r="E22" s="360">
        <v>9381</v>
      </c>
      <c r="F22" s="360">
        <v>9999</v>
      </c>
      <c r="G22" s="360">
        <v>9032</v>
      </c>
      <c r="H22" s="360">
        <v>7316</v>
      </c>
      <c r="I22" s="360">
        <v>4564</v>
      </c>
      <c r="J22" s="360">
        <v>2867</v>
      </c>
      <c r="K22" s="360">
        <v>1124</v>
      </c>
      <c r="L22" s="360">
        <v>434</v>
      </c>
      <c r="M22" s="236">
        <f t="shared" si="0"/>
        <v>57408</v>
      </c>
      <c r="N22" s="43" t="s">
        <v>430</v>
      </c>
    </row>
    <row r="23" spans="1:14" s="1" customFormat="1" ht="30.75" thickBot="1">
      <c r="A23" s="45" t="s">
        <v>539</v>
      </c>
      <c r="B23" s="467">
        <v>946</v>
      </c>
      <c r="C23" s="467">
        <v>6205</v>
      </c>
      <c r="D23" s="467">
        <v>11331</v>
      </c>
      <c r="E23" s="467">
        <v>17317</v>
      </c>
      <c r="F23" s="467">
        <v>13205</v>
      </c>
      <c r="G23" s="467">
        <v>9066</v>
      </c>
      <c r="H23" s="467">
        <v>6686</v>
      </c>
      <c r="I23" s="467">
        <v>5812</v>
      </c>
      <c r="J23" s="467">
        <v>2542</v>
      </c>
      <c r="K23" s="467">
        <v>2222</v>
      </c>
      <c r="L23" s="467">
        <v>453</v>
      </c>
      <c r="M23" s="233">
        <f t="shared" si="0"/>
        <v>75785</v>
      </c>
      <c r="N23" s="42" t="s">
        <v>557</v>
      </c>
    </row>
    <row r="24" spans="1:14" s="1" customFormat="1" ht="26.25" thickBot="1">
      <c r="A24" s="40" t="s">
        <v>540</v>
      </c>
      <c r="B24" s="360">
        <v>17</v>
      </c>
      <c r="C24" s="360">
        <v>238</v>
      </c>
      <c r="D24" s="360">
        <v>547</v>
      </c>
      <c r="E24" s="360">
        <v>952</v>
      </c>
      <c r="F24" s="360">
        <v>1059</v>
      </c>
      <c r="G24" s="360">
        <v>782</v>
      </c>
      <c r="H24" s="360">
        <v>805</v>
      </c>
      <c r="I24" s="360">
        <v>586</v>
      </c>
      <c r="J24" s="360">
        <v>474</v>
      </c>
      <c r="K24" s="360">
        <v>41</v>
      </c>
      <c r="L24" s="360">
        <v>0</v>
      </c>
      <c r="M24" s="236">
        <f t="shared" si="0"/>
        <v>5501</v>
      </c>
      <c r="N24" s="43" t="s">
        <v>558</v>
      </c>
    </row>
    <row r="25" spans="1:14" s="1" customFormat="1" ht="15.75" thickBot="1">
      <c r="A25" s="45" t="s">
        <v>541</v>
      </c>
      <c r="B25" s="467">
        <v>41</v>
      </c>
      <c r="C25" s="467">
        <v>91</v>
      </c>
      <c r="D25" s="467">
        <v>1239</v>
      </c>
      <c r="E25" s="467">
        <v>2228</v>
      </c>
      <c r="F25" s="467">
        <v>817</v>
      </c>
      <c r="G25" s="467">
        <v>3002</v>
      </c>
      <c r="H25" s="467">
        <v>1079</v>
      </c>
      <c r="I25" s="467">
        <v>1254</v>
      </c>
      <c r="J25" s="467">
        <v>724</v>
      </c>
      <c r="K25" s="467">
        <v>160</v>
      </c>
      <c r="L25" s="467">
        <v>80</v>
      </c>
      <c r="M25" s="233">
        <f t="shared" si="0"/>
        <v>10715</v>
      </c>
      <c r="N25" s="42" t="s">
        <v>559</v>
      </c>
    </row>
    <row r="26" spans="1:14" s="1" customFormat="1" ht="64.5" thickBot="1">
      <c r="A26" s="40" t="s">
        <v>542</v>
      </c>
      <c r="B26" s="360">
        <v>0</v>
      </c>
      <c r="C26" s="360">
        <v>11983</v>
      </c>
      <c r="D26" s="360">
        <v>19943</v>
      </c>
      <c r="E26" s="360">
        <v>41568</v>
      </c>
      <c r="F26" s="360">
        <v>28976</v>
      </c>
      <c r="G26" s="360">
        <v>26126</v>
      </c>
      <c r="H26" s="360">
        <v>16033</v>
      </c>
      <c r="I26" s="360">
        <v>8744</v>
      </c>
      <c r="J26" s="360">
        <v>4655</v>
      </c>
      <c r="K26" s="360">
        <v>1866</v>
      </c>
      <c r="L26" s="360">
        <v>892</v>
      </c>
      <c r="M26" s="236">
        <f t="shared" si="0"/>
        <v>160786</v>
      </c>
      <c r="N26" s="43" t="s">
        <v>560</v>
      </c>
    </row>
    <row r="27" spans="1:14" s="1" customFormat="1" ht="30">
      <c r="A27" s="85" t="s">
        <v>543</v>
      </c>
      <c r="B27" s="468">
        <v>759</v>
      </c>
      <c r="C27" s="468">
        <v>2888</v>
      </c>
      <c r="D27" s="468">
        <v>799</v>
      </c>
      <c r="E27" s="468">
        <v>874</v>
      </c>
      <c r="F27" s="468">
        <v>365</v>
      </c>
      <c r="G27" s="468">
        <v>252</v>
      </c>
      <c r="H27" s="468">
        <v>408</v>
      </c>
      <c r="I27" s="468">
        <v>206</v>
      </c>
      <c r="J27" s="468">
        <v>211</v>
      </c>
      <c r="K27" s="468">
        <v>237</v>
      </c>
      <c r="L27" s="468">
        <v>98</v>
      </c>
      <c r="M27" s="246">
        <f t="shared" si="0"/>
        <v>7097</v>
      </c>
      <c r="N27" s="76" t="s">
        <v>561</v>
      </c>
    </row>
    <row r="28" spans="1:14" s="6" customFormat="1" ht="27" customHeight="1">
      <c r="A28" s="112" t="s">
        <v>474</v>
      </c>
      <c r="B28" s="232">
        <f t="shared" ref="B28:M28" si="1">SUM(B7:B27)</f>
        <v>8171</v>
      </c>
      <c r="C28" s="232">
        <f t="shared" si="1"/>
        <v>145416</v>
      </c>
      <c r="D28" s="232">
        <f t="shared" si="1"/>
        <v>307787</v>
      </c>
      <c r="E28" s="232">
        <f t="shared" si="1"/>
        <v>453625</v>
      </c>
      <c r="F28" s="232">
        <f t="shared" si="1"/>
        <v>354500</v>
      </c>
      <c r="G28" s="232">
        <f t="shared" si="1"/>
        <v>329426</v>
      </c>
      <c r="H28" s="232">
        <f t="shared" si="1"/>
        <v>178884</v>
      </c>
      <c r="I28" s="232">
        <f t="shared" si="1"/>
        <v>143264</v>
      </c>
      <c r="J28" s="232">
        <f t="shared" si="1"/>
        <v>65284</v>
      </c>
      <c r="K28" s="232">
        <f t="shared" si="1"/>
        <v>27531</v>
      </c>
      <c r="L28" s="232">
        <f t="shared" si="1"/>
        <v>7696</v>
      </c>
      <c r="M28" s="232">
        <f t="shared" si="1"/>
        <v>2021584</v>
      </c>
      <c r="N28" s="86" t="s">
        <v>475</v>
      </c>
    </row>
    <row r="29" spans="1:14" ht="18" customHeight="1">
      <c r="A29" s="31" t="s">
        <v>71</v>
      </c>
      <c r="N29" s="11" t="s">
        <v>395</v>
      </c>
    </row>
  </sheetData>
  <mergeCells count="16">
    <mergeCell ref="A1:N1"/>
    <mergeCell ref="A3:N3"/>
    <mergeCell ref="A5:A6"/>
    <mergeCell ref="N5:N6"/>
    <mergeCell ref="B5:B6"/>
    <mergeCell ref="A2:N2"/>
    <mergeCell ref="C5:C6"/>
    <mergeCell ref="L5:L6"/>
    <mergeCell ref="H5:H6"/>
    <mergeCell ref="I5:I6"/>
    <mergeCell ref="J5:J6"/>
    <mergeCell ref="K5:K6"/>
    <mergeCell ref="D5:D6"/>
    <mergeCell ref="E5:E6"/>
    <mergeCell ref="F5:F6"/>
    <mergeCell ref="G5:G6"/>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zoomScale="60" zoomScaleNormal="100" workbookViewId="0">
      <selection activeCell="W26" sqref="W26"/>
    </sheetView>
  </sheetViews>
  <sheetFormatPr defaultColWidth="11.42578125" defaultRowHeight="24.95" customHeight="1"/>
  <cols>
    <col min="1" max="1" width="31.7109375" style="11" customWidth="1"/>
    <col min="2" max="2" width="8.28515625" style="11" bestFit="1" customWidth="1"/>
    <col min="3" max="3" width="10.28515625" style="11" customWidth="1"/>
    <col min="4" max="5" width="10.140625" style="11" customWidth="1"/>
    <col min="6" max="7" width="10" style="11" customWidth="1"/>
    <col min="8" max="8" width="9.85546875" style="11" customWidth="1"/>
    <col min="9" max="9" width="9.140625" style="11" customWidth="1"/>
    <col min="10" max="12" width="8.28515625" style="11" bestFit="1" customWidth="1"/>
    <col min="13" max="13" width="10.85546875" style="11" bestFit="1" customWidth="1"/>
    <col min="14" max="14" width="30.7109375" style="11" customWidth="1"/>
    <col min="15" max="16384" width="11.42578125" style="11"/>
  </cols>
  <sheetData>
    <row r="1" spans="1:14" s="7" customFormat="1" ht="23.25">
      <c r="A1" s="1033" t="s">
        <v>1012</v>
      </c>
      <c r="B1" s="1033"/>
      <c r="C1" s="1033"/>
      <c r="D1" s="1033"/>
      <c r="E1" s="1033"/>
      <c r="F1" s="1033"/>
      <c r="G1" s="1033"/>
      <c r="H1" s="1033"/>
      <c r="I1" s="1033"/>
      <c r="J1" s="1033"/>
      <c r="K1" s="1033"/>
      <c r="L1" s="1033"/>
      <c r="M1" s="1033"/>
      <c r="N1" s="1033"/>
    </row>
    <row r="2" spans="1:14" s="7" customFormat="1" ht="20.25">
      <c r="A2" s="1034" t="s">
        <v>1130</v>
      </c>
      <c r="B2" s="1034"/>
      <c r="C2" s="1034"/>
      <c r="D2" s="1034"/>
      <c r="E2" s="1034"/>
      <c r="F2" s="1034"/>
      <c r="G2" s="1034"/>
      <c r="H2" s="1034"/>
      <c r="I2" s="1034"/>
      <c r="J2" s="1034"/>
      <c r="K2" s="1034"/>
      <c r="L2" s="1034"/>
      <c r="M2" s="1034"/>
      <c r="N2" s="1034"/>
    </row>
    <row r="3" spans="1:14" s="7" customFormat="1" ht="20.25">
      <c r="A3" s="1034">
        <v>2021</v>
      </c>
      <c r="B3" s="1034"/>
      <c r="C3" s="1034"/>
      <c r="D3" s="1034"/>
      <c r="E3" s="1034"/>
      <c r="F3" s="1034"/>
      <c r="G3" s="1034"/>
      <c r="H3" s="1034"/>
      <c r="I3" s="1034"/>
      <c r="J3" s="1034"/>
      <c r="K3" s="1034"/>
      <c r="L3" s="1034"/>
      <c r="M3" s="1034"/>
      <c r="N3" s="1034"/>
    </row>
    <row r="4" spans="1:14" s="8" customFormat="1" ht="21" customHeight="1">
      <c r="A4" s="576" t="s">
        <v>453</v>
      </c>
      <c r="B4" s="577"/>
      <c r="C4" s="577"/>
      <c r="D4" s="577"/>
      <c r="E4" s="577"/>
      <c r="F4" s="577"/>
      <c r="G4" s="577"/>
      <c r="H4" s="577"/>
      <c r="I4" s="577"/>
      <c r="J4" s="577"/>
      <c r="K4" s="577"/>
      <c r="L4" s="577"/>
      <c r="M4" s="577"/>
      <c r="N4" s="578" t="s">
        <v>452</v>
      </c>
    </row>
    <row r="5" spans="1:14" s="9" customFormat="1" ht="21" customHeight="1">
      <c r="A5" s="1108" t="s">
        <v>626</v>
      </c>
      <c r="B5" s="1104" t="s">
        <v>487</v>
      </c>
      <c r="C5" s="1104" t="s">
        <v>488</v>
      </c>
      <c r="D5" s="1104" t="s">
        <v>489</v>
      </c>
      <c r="E5" s="1104" t="s">
        <v>490</v>
      </c>
      <c r="F5" s="1104" t="s">
        <v>491</v>
      </c>
      <c r="G5" s="1104" t="s">
        <v>492</v>
      </c>
      <c r="H5" s="1104" t="s">
        <v>493</v>
      </c>
      <c r="I5" s="1104" t="s">
        <v>494</v>
      </c>
      <c r="J5" s="1104" t="s">
        <v>495</v>
      </c>
      <c r="K5" s="1104" t="s">
        <v>496</v>
      </c>
      <c r="L5" s="1104" t="s">
        <v>497</v>
      </c>
      <c r="M5" s="447" t="s">
        <v>474</v>
      </c>
      <c r="N5" s="1110" t="s">
        <v>625</v>
      </c>
    </row>
    <row r="6" spans="1:14" s="10" customFormat="1" ht="21" customHeight="1">
      <c r="A6" s="1109"/>
      <c r="B6" s="1105"/>
      <c r="C6" s="1105"/>
      <c r="D6" s="1105"/>
      <c r="E6" s="1105"/>
      <c r="F6" s="1105"/>
      <c r="G6" s="1105"/>
      <c r="H6" s="1105"/>
      <c r="I6" s="1105"/>
      <c r="J6" s="1105"/>
      <c r="K6" s="1105"/>
      <c r="L6" s="1105"/>
      <c r="M6" s="449" t="s">
        <v>475</v>
      </c>
      <c r="N6" s="1111"/>
    </row>
    <row r="7" spans="1:14" s="1" customFormat="1" ht="15.75" thickBot="1">
      <c r="A7" s="45" t="s">
        <v>524</v>
      </c>
      <c r="B7" s="228">
        <v>0</v>
      </c>
      <c r="C7" s="228">
        <v>2366</v>
      </c>
      <c r="D7" s="228">
        <v>2864</v>
      </c>
      <c r="E7" s="228">
        <v>7838</v>
      </c>
      <c r="F7" s="228">
        <v>4276</v>
      </c>
      <c r="G7" s="228">
        <v>3946</v>
      </c>
      <c r="H7" s="228">
        <v>1389</v>
      </c>
      <c r="I7" s="228">
        <v>3328</v>
      </c>
      <c r="J7" s="228">
        <v>329</v>
      </c>
      <c r="K7" s="228">
        <v>332</v>
      </c>
      <c r="L7" s="228">
        <v>51</v>
      </c>
      <c r="M7" s="233">
        <f t="shared" ref="M7:M27" si="0">SUM(B7:L7)</f>
        <v>26719</v>
      </c>
      <c r="N7" s="42" t="s">
        <v>544</v>
      </c>
    </row>
    <row r="8" spans="1:14" s="1" customFormat="1" ht="15.75" thickBot="1">
      <c r="A8" s="40" t="s">
        <v>525</v>
      </c>
      <c r="B8" s="229">
        <v>164</v>
      </c>
      <c r="C8" s="229">
        <v>1771</v>
      </c>
      <c r="D8" s="229">
        <v>4551</v>
      </c>
      <c r="E8" s="229">
        <v>4321</v>
      </c>
      <c r="F8" s="229">
        <v>4452</v>
      </c>
      <c r="G8" s="229">
        <v>4740</v>
      </c>
      <c r="H8" s="229">
        <v>3110</v>
      </c>
      <c r="I8" s="229">
        <v>4221</v>
      </c>
      <c r="J8" s="229">
        <v>1821</v>
      </c>
      <c r="K8" s="229">
        <v>601</v>
      </c>
      <c r="L8" s="229">
        <v>82</v>
      </c>
      <c r="M8" s="236">
        <f t="shared" si="0"/>
        <v>29834</v>
      </c>
      <c r="N8" s="43" t="s">
        <v>545</v>
      </c>
    </row>
    <row r="9" spans="1:14" s="1" customFormat="1" ht="15.75" thickBot="1">
      <c r="A9" s="45" t="s">
        <v>526</v>
      </c>
      <c r="B9" s="228">
        <v>0</v>
      </c>
      <c r="C9" s="228">
        <v>5228</v>
      </c>
      <c r="D9" s="228">
        <v>17579</v>
      </c>
      <c r="E9" s="228">
        <v>26284</v>
      </c>
      <c r="F9" s="228">
        <v>18662</v>
      </c>
      <c r="G9" s="228">
        <v>16655</v>
      </c>
      <c r="H9" s="228">
        <v>7709</v>
      </c>
      <c r="I9" s="228">
        <v>7324</v>
      </c>
      <c r="J9" s="228">
        <v>3476</v>
      </c>
      <c r="K9" s="228">
        <v>1440</v>
      </c>
      <c r="L9" s="228">
        <v>414</v>
      </c>
      <c r="M9" s="233">
        <f t="shared" si="0"/>
        <v>104771</v>
      </c>
      <c r="N9" s="42" t="s">
        <v>428</v>
      </c>
    </row>
    <row r="10" spans="1:14" s="1" customFormat="1" ht="30.75" thickBot="1">
      <c r="A10" s="40" t="s">
        <v>527</v>
      </c>
      <c r="B10" s="229">
        <v>41</v>
      </c>
      <c r="C10" s="229">
        <v>1396</v>
      </c>
      <c r="D10" s="229">
        <v>1208</v>
      </c>
      <c r="E10" s="229">
        <v>3332</v>
      </c>
      <c r="F10" s="229">
        <v>2274</v>
      </c>
      <c r="G10" s="229">
        <v>938</v>
      </c>
      <c r="H10" s="229">
        <v>684</v>
      </c>
      <c r="I10" s="229">
        <v>899</v>
      </c>
      <c r="J10" s="229">
        <v>106</v>
      </c>
      <c r="K10" s="229">
        <v>294</v>
      </c>
      <c r="L10" s="229">
        <v>41</v>
      </c>
      <c r="M10" s="236">
        <f t="shared" si="0"/>
        <v>11213</v>
      </c>
      <c r="N10" s="43" t="s">
        <v>546</v>
      </c>
    </row>
    <row r="11" spans="1:14" s="1" customFormat="1" ht="39" thickBot="1">
      <c r="A11" s="45" t="s">
        <v>528</v>
      </c>
      <c r="B11" s="228">
        <v>16</v>
      </c>
      <c r="C11" s="228">
        <v>109</v>
      </c>
      <c r="D11" s="228">
        <v>66</v>
      </c>
      <c r="E11" s="228">
        <v>157</v>
      </c>
      <c r="F11" s="228">
        <v>148</v>
      </c>
      <c r="G11" s="228">
        <v>345</v>
      </c>
      <c r="H11" s="228">
        <v>118</v>
      </c>
      <c r="I11" s="228">
        <v>154</v>
      </c>
      <c r="J11" s="228">
        <v>150</v>
      </c>
      <c r="K11" s="228">
        <v>16</v>
      </c>
      <c r="L11" s="228">
        <v>41</v>
      </c>
      <c r="M11" s="233">
        <f t="shared" si="0"/>
        <v>1320</v>
      </c>
      <c r="N11" s="42" t="s">
        <v>547</v>
      </c>
    </row>
    <row r="12" spans="1:14" s="1" customFormat="1" ht="15.75" thickBot="1">
      <c r="A12" s="40" t="s">
        <v>529</v>
      </c>
      <c r="B12" s="229">
        <v>58</v>
      </c>
      <c r="C12" s="229">
        <v>29826</v>
      </c>
      <c r="D12" s="229">
        <v>84849</v>
      </c>
      <c r="E12" s="229">
        <v>140915</v>
      </c>
      <c r="F12" s="229">
        <v>133260</v>
      </c>
      <c r="G12" s="229">
        <v>128017</v>
      </c>
      <c r="H12" s="229">
        <v>68362</v>
      </c>
      <c r="I12" s="229">
        <v>49782</v>
      </c>
      <c r="J12" s="229">
        <v>20941</v>
      </c>
      <c r="K12" s="229">
        <v>6596</v>
      </c>
      <c r="L12" s="229">
        <v>1684</v>
      </c>
      <c r="M12" s="236">
        <f t="shared" si="0"/>
        <v>664290</v>
      </c>
      <c r="N12" s="43" t="s">
        <v>429</v>
      </c>
    </row>
    <row r="13" spans="1:14" s="1" customFormat="1" ht="33" customHeight="1" thickBot="1">
      <c r="A13" s="45" t="s">
        <v>530</v>
      </c>
      <c r="B13" s="228">
        <v>82</v>
      </c>
      <c r="C13" s="228">
        <v>13653</v>
      </c>
      <c r="D13" s="228">
        <v>33303</v>
      </c>
      <c r="E13" s="228">
        <v>52677</v>
      </c>
      <c r="F13" s="228">
        <v>38589</v>
      </c>
      <c r="G13" s="228">
        <v>37936</v>
      </c>
      <c r="H13" s="228">
        <v>16542</v>
      </c>
      <c r="I13" s="228">
        <v>14699</v>
      </c>
      <c r="J13" s="228">
        <v>5679</v>
      </c>
      <c r="K13" s="228">
        <v>3709</v>
      </c>
      <c r="L13" s="228">
        <v>898</v>
      </c>
      <c r="M13" s="233">
        <f t="shared" si="0"/>
        <v>217767</v>
      </c>
      <c r="N13" s="42" t="s">
        <v>548</v>
      </c>
    </row>
    <row r="14" spans="1:14" s="1" customFormat="1" ht="15.75" thickBot="1">
      <c r="A14" s="40" t="s">
        <v>531</v>
      </c>
      <c r="B14" s="229">
        <v>277</v>
      </c>
      <c r="C14" s="229">
        <v>7763</v>
      </c>
      <c r="D14" s="229">
        <v>14675</v>
      </c>
      <c r="E14" s="229">
        <v>28286</v>
      </c>
      <c r="F14" s="229">
        <v>22805</v>
      </c>
      <c r="G14" s="229">
        <v>21064</v>
      </c>
      <c r="H14" s="229">
        <v>13974</v>
      </c>
      <c r="I14" s="229">
        <v>10397</v>
      </c>
      <c r="J14" s="229">
        <v>4896</v>
      </c>
      <c r="K14" s="229">
        <v>1528</v>
      </c>
      <c r="L14" s="229">
        <v>425</v>
      </c>
      <c r="M14" s="236">
        <f t="shared" si="0"/>
        <v>126090</v>
      </c>
      <c r="N14" s="43" t="s">
        <v>549</v>
      </c>
    </row>
    <row r="15" spans="1:14" s="1" customFormat="1" ht="26.25" thickBot="1">
      <c r="A15" s="45" t="s">
        <v>532</v>
      </c>
      <c r="B15" s="228">
        <v>0</v>
      </c>
      <c r="C15" s="228">
        <v>3986</v>
      </c>
      <c r="D15" s="228">
        <v>11391</v>
      </c>
      <c r="E15" s="228">
        <v>12654</v>
      </c>
      <c r="F15" s="228">
        <v>8872</v>
      </c>
      <c r="G15" s="228">
        <v>8622</v>
      </c>
      <c r="H15" s="228">
        <v>1983</v>
      </c>
      <c r="I15" s="228">
        <v>3081</v>
      </c>
      <c r="J15" s="228">
        <v>1222</v>
      </c>
      <c r="K15" s="228">
        <v>1265</v>
      </c>
      <c r="L15" s="228">
        <v>39</v>
      </c>
      <c r="M15" s="233">
        <f t="shared" si="0"/>
        <v>53115</v>
      </c>
      <c r="N15" s="42" t="s">
        <v>550</v>
      </c>
    </row>
    <row r="16" spans="1:14" s="1" customFormat="1" ht="15.75" thickBot="1">
      <c r="A16" s="40" t="s">
        <v>533</v>
      </c>
      <c r="B16" s="229">
        <v>46</v>
      </c>
      <c r="C16" s="229">
        <v>1195</v>
      </c>
      <c r="D16" s="229">
        <v>906</v>
      </c>
      <c r="E16" s="229">
        <v>3859</v>
      </c>
      <c r="F16" s="229">
        <v>3043</v>
      </c>
      <c r="G16" s="229">
        <v>2951</v>
      </c>
      <c r="H16" s="229">
        <v>2016</v>
      </c>
      <c r="I16" s="229">
        <v>1543</v>
      </c>
      <c r="J16" s="229">
        <v>898</v>
      </c>
      <c r="K16" s="229">
        <v>302</v>
      </c>
      <c r="L16" s="229">
        <v>280</v>
      </c>
      <c r="M16" s="236">
        <f t="shared" si="0"/>
        <v>17039</v>
      </c>
      <c r="N16" s="43" t="s">
        <v>551</v>
      </c>
    </row>
    <row r="17" spans="1:14" s="1" customFormat="1" ht="15.75" customHeight="1" thickBot="1">
      <c r="A17" s="45" t="s">
        <v>534</v>
      </c>
      <c r="B17" s="228">
        <v>0</v>
      </c>
      <c r="C17" s="228">
        <v>862</v>
      </c>
      <c r="D17" s="228">
        <v>2092</v>
      </c>
      <c r="E17" s="228">
        <v>3909</v>
      </c>
      <c r="F17" s="228">
        <v>2226</v>
      </c>
      <c r="G17" s="228">
        <v>2985</v>
      </c>
      <c r="H17" s="228">
        <v>1352</v>
      </c>
      <c r="I17" s="228">
        <v>1319</v>
      </c>
      <c r="J17" s="228">
        <v>651</v>
      </c>
      <c r="K17" s="228">
        <v>427</v>
      </c>
      <c r="L17" s="228">
        <v>75</v>
      </c>
      <c r="M17" s="233">
        <f t="shared" si="0"/>
        <v>15898</v>
      </c>
      <c r="N17" s="42" t="s">
        <v>552</v>
      </c>
    </row>
    <row r="18" spans="1:14" s="1" customFormat="1" ht="15.75" thickBot="1">
      <c r="A18" s="40" t="s">
        <v>535</v>
      </c>
      <c r="B18" s="229">
        <v>36</v>
      </c>
      <c r="C18" s="229">
        <v>1119</v>
      </c>
      <c r="D18" s="229">
        <v>4283</v>
      </c>
      <c r="E18" s="229">
        <v>4098</v>
      </c>
      <c r="F18" s="229">
        <v>2033</v>
      </c>
      <c r="G18" s="229">
        <v>2002</v>
      </c>
      <c r="H18" s="229">
        <v>345</v>
      </c>
      <c r="I18" s="229">
        <v>394</v>
      </c>
      <c r="J18" s="229">
        <v>188</v>
      </c>
      <c r="K18" s="229">
        <v>155</v>
      </c>
      <c r="L18" s="229">
        <v>125</v>
      </c>
      <c r="M18" s="236">
        <f t="shared" si="0"/>
        <v>14778</v>
      </c>
      <c r="N18" s="43" t="s">
        <v>553</v>
      </c>
    </row>
    <row r="19" spans="1:14" s="1" customFormat="1" ht="26.25" thickBot="1">
      <c r="A19" s="45" t="s">
        <v>536</v>
      </c>
      <c r="B19" s="228">
        <v>0</v>
      </c>
      <c r="C19" s="228">
        <v>677</v>
      </c>
      <c r="D19" s="228">
        <v>3983</v>
      </c>
      <c r="E19" s="228">
        <v>10480</v>
      </c>
      <c r="F19" s="228">
        <v>6875</v>
      </c>
      <c r="G19" s="228">
        <v>8417</v>
      </c>
      <c r="H19" s="228">
        <v>4288</v>
      </c>
      <c r="I19" s="228">
        <v>4472</v>
      </c>
      <c r="J19" s="228">
        <v>3728</v>
      </c>
      <c r="K19" s="228">
        <v>2207</v>
      </c>
      <c r="L19" s="228">
        <v>475</v>
      </c>
      <c r="M19" s="233">
        <f t="shared" si="0"/>
        <v>45602</v>
      </c>
      <c r="N19" s="42" t="s">
        <v>554</v>
      </c>
    </row>
    <row r="20" spans="1:14" s="1" customFormat="1" ht="26.25" thickBot="1">
      <c r="A20" s="40" t="s">
        <v>537</v>
      </c>
      <c r="B20" s="229">
        <v>41</v>
      </c>
      <c r="C20" s="229">
        <v>13153</v>
      </c>
      <c r="D20" s="229">
        <v>33327</v>
      </c>
      <c r="E20" s="229">
        <v>33993</v>
      </c>
      <c r="F20" s="229">
        <v>25712</v>
      </c>
      <c r="G20" s="229">
        <v>19966</v>
      </c>
      <c r="H20" s="229">
        <v>9545</v>
      </c>
      <c r="I20" s="229">
        <v>6915</v>
      </c>
      <c r="J20" s="229">
        <v>1537</v>
      </c>
      <c r="K20" s="229">
        <v>408</v>
      </c>
      <c r="L20" s="229">
        <v>251</v>
      </c>
      <c r="M20" s="236">
        <f t="shared" si="0"/>
        <v>144848</v>
      </c>
      <c r="N20" s="43" t="s">
        <v>555</v>
      </c>
    </row>
    <row r="21" spans="1:14" s="1" customFormat="1" ht="39" thickBot="1">
      <c r="A21" s="45" t="s">
        <v>538</v>
      </c>
      <c r="B21" s="228">
        <v>1590</v>
      </c>
      <c r="C21" s="228">
        <v>14208</v>
      </c>
      <c r="D21" s="228">
        <v>16530</v>
      </c>
      <c r="E21" s="228">
        <v>15403</v>
      </c>
      <c r="F21" s="228">
        <v>8371</v>
      </c>
      <c r="G21" s="228">
        <v>8135</v>
      </c>
      <c r="H21" s="228">
        <v>6692</v>
      </c>
      <c r="I21" s="228">
        <v>8632</v>
      </c>
      <c r="J21" s="228">
        <v>5883</v>
      </c>
      <c r="K21" s="228">
        <v>2136</v>
      </c>
      <c r="L21" s="228">
        <v>665</v>
      </c>
      <c r="M21" s="233">
        <f t="shared" si="0"/>
        <v>88245</v>
      </c>
      <c r="N21" s="42" t="s">
        <v>556</v>
      </c>
    </row>
    <row r="22" spans="1:14" s="1" customFormat="1" ht="15.75" thickBot="1">
      <c r="A22" s="40" t="s">
        <v>47</v>
      </c>
      <c r="B22" s="229">
        <v>166</v>
      </c>
      <c r="C22" s="229">
        <v>1857</v>
      </c>
      <c r="D22" s="229">
        <v>3658</v>
      </c>
      <c r="E22" s="229">
        <v>4964</v>
      </c>
      <c r="F22" s="229">
        <v>4245</v>
      </c>
      <c r="G22" s="229">
        <v>3841</v>
      </c>
      <c r="H22" s="229">
        <v>2967</v>
      </c>
      <c r="I22" s="229">
        <v>2114</v>
      </c>
      <c r="J22" s="229">
        <v>1501</v>
      </c>
      <c r="K22" s="229">
        <v>760</v>
      </c>
      <c r="L22" s="229">
        <v>361</v>
      </c>
      <c r="M22" s="236">
        <f t="shared" si="0"/>
        <v>26434</v>
      </c>
      <c r="N22" s="43" t="s">
        <v>430</v>
      </c>
    </row>
    <row r="23" spans="1:14" s="1" customFormat="1" ht="30.75" thickBot="1">
      <c r="A23" s="45" t="s">
        <v>539</v>
      </c>
      <c r="B23" s="228">
        <v>678</v>
      </c>
      <c r="C23" s="228">
        <v>2938</v>
      </c>
      <c r="D23" s="228">
        <v>6476</v>
      </c>
      <c r="E23" s="228">
        <v>11485</v>
      </c>
      <c r="F23" s="228">
        <v>7468</v>
      </c>
      <c r="G23" s="228">
        <v>6040</v>
      </c>
      <c r="H23" s="228">
        <v>4027</v>
      </c>
      <c r="I23" s="228">
        <v>4550</v>
      </c>
      <c r="J23" s="228">
        <v>1576</v>
      </c>
      <c r="K23" s="228">
        <v>1800</v>
      </c>
      <c r="L23" s="228">
        <v>399</v>
      </c>
      <c r="M23" s="233">
        <f t="shared" si="0"/>
        <v>47437</v>
      </c>
      <c r="N23" s="42" t="s">
        <v>557</v>
      </c>
    </row>
    <row r="24" spans="1:14" s="1" customFormat="1" ht="26.25" thickBot="1">
      <c r="A24" s="40" t="s">
        <v>540</v>
      </c>
      <c r="B24" s="229">
        <v>17</v>
      </c>
      <c r="C24" s="229">
        <v>121</v>
      </c>
      <c r="D24" s="229">
        <v>188</v>
      </c>
      <c r="E24" s="229">
        <v>504</v>
      </c>
      <c r="F24" s="229">
        <v>650</v>
      </c>
      <c r="G24" s="229">
        <v>618</v>
      </c>
      <c r="H24" s="229">
        <v>572</v>
      </c>
      <c r="I24" s="229">
        <v>529</v>
      </c>
      <c r="J24" s="229">
        <v>474</v>
      </c>
      <c r="K24" s="229">
        <v>41</v>
      </c>
      <c r="L24" s="229">
        <v>0</v>
      </c>
      <c r="M24" s="236">
        <f t="shared" si="0"/>
        <v>3714</v>
      </c>
      <c r="N24" s="43" t="s">
        <v>558</v>
      </c>
    </row>
    <row r="25" spans="1:14" s="1" customFormat="1" ht="15.75" thickBot="1">
      <c r="A25" s="45" t="s">
        <v>541</v>
      </c>
      <c r="B25" s="228">
        <v>41</v>
      </c>
      <c r="C25" s="228">
        <v>52</v>
      </c>
      <c r="D25" s="228">
        <v>1015</v>
      </c>
      <c r="E25" s="228">
        <v>633</v>
      </c>
      <c r="F25" s="228">
        <v>536</v>
      </c>
      <c r="G25" s="228">
        <v>1146</v>
      </c>
      <c r="H25" s="228">
        <v>406</v>
      </c>
      <c r="I25" s="228">
        <v>799</v>
      </c>
      <c r="J25" s="228">
        <v>142</v>
      </c>
      <c r="K25" s="228">
        <v>134</v>
      </c>
      <c r="L25" s="228">
        <v>54</v>
      </c>
      <c r="M25" s="233">
        <f t="shared" si="0"/>
        <v>4958</v>
      </c>
      <c r="N25" s="42" t="s">
        <v>559</v>
      </c>
    </row>
    <row r="26" spans="1:14" s="1" customFormat="1" ht="64.5" thickBot="1">
      <c r="A26" s="40" t="s">
        <v>542</v>
      </c>
      <c r="B26" s="229">
        <v>0</v>
      </c>
      <c r="C26" s="229">
        <v>4752</v>
      </c>
      <c r="D26" s="229">
        <v>7634</v>
      </c>
      <c r="E26" s="229">
        <v>17500</v>
      </c>
      <c r="F26" s="229">
        <v>10748</v>
      </c>
      <c r="G26" s="229">
        <v>9685</v>
      </c>
      <c r="H26" s="229">
        <v>6329</v>
      </c>
      <c r="I26" s="229">
        <v>4283</v>
      </c>
      <c r="J26" s="229">
        <v>2026</v>
      </c>
      <c r="K26" s="229">
        <v>941</v>
      </c>
      <c r="L26" s="229">
        <v>515</v>
      </c>
      <c r="M26" s="236">
        <f t="shared" si="0"/>
        <v>64413</v>
      </c>
      <c r="N26" s="43" t="s">
        <v>560</v>
      </c>
    </row>
    <row r="27" spans="1:14" s="1" customFormat="1" ht="30">
      <c r="A27" s="85" t="s">
        <v>543</v>
      </c>
      <c r="B27" s="245">
        <v>591</v>
      </c>
      <c r="C27" s="245">
        <v>2338</v>
      </c>
      <c r="D27" s="245">
        <v>543</v>
      </c>
      <c r="E27" s="245">
        <v>394</v>
      </c>
      <c r="F27" s="245">
        <v>212</v>
      </c>
      <c r="G27" s="245">
        <v>86</v>
      </c>
      <c r="H27" s="245">
        <v>266</v>
      </c>
      <c r="I27" s="245">
        <v>190</v>
      </c>
      <c r="J27" s="245">
        <v>198</v>
      </c>
      <c r="K27" s="245">
        <v>237</v>
      </c>
      <c r="L27" s="245">
        <v>57</v>
      </c>
      <c r="M27" s="246">
        <f t="shared" si="0"/>
        <v>5112</v>
      </c>
      <c r="N27" s="76" t="s">
        <v>561</v>
      </c>
    </row>
    <row r="28" spans="1:14" s="6" customFormat="1" ht="27" customHeight="1">
      <c r="A28" s="112" t="s">
        <v>474</v>
      </c>
      <c r="B28" s="232">
        <f t="shared" ref="B28:M28" si="1">SUM(B7:B27)</f>
        <v>3844</v>
      </c>
      <c r="C28" s="232">
        <f t="shared" si="1"/>
        <v>109370</v>
      </c>
      <c r="D28" s="232">
        <f t="shared" si="1"/>
        <v>251121</v>
      </c>
      <c r="E28" s="232">
        <f t="shared" si="1"/>
        <v>383686</v>
      </c>
      <c r="F28" s="232">
        <f t="shared" si="1"/>
        <v>305457</v>
      </c>
      <c r="G28" s="259">
        <f t="shared" si="1"/>
        <v>288135</v>
      </c>
      <c r="H28" s="259">
        <f t="shared" si="1"/>
        <v>152676</v>
      </c>
      <c r="I28" s="259">
        <f t="shared" si="1"/>
        <v>129625</v>
      </c>
      <c r="J28" s="232">
        <f t="shared" si="1"/>
        <v>57422</v>
      </c>
      <c r="K28" s="232">
        <f t="shared" si="1"/>
        <v>25329</v>
      </c>
      <c r="L28" s="232">
        <f t="shared" si="1"/>
        <v>6932</v>
      </c>
      <c r="M28" s="232">
        <f t="shared" si="1"/>
        <v>1713597</v>
      </c>
      <c r="N28" s="86" t="s">
        <v>475</v>
      </c>
    </row>
    <row r="29" spans="1:14" ht="18" customHeight="1">
      <c r="A29" s="31" t="s">
        <v>71</v>
      </c>
      <c r="N29" s="11" t="s">
        <v>395</v>
      </c>
    </row>
  </sheetData>
  <mergeCells count="16">
    <mergeCell ref="A2:N2"/>
    <mergeCell ref="A1:N1"/>
    <mergeCell ref="A3:N3"/>
    <mergeCell ref="A5:A6"/>
    <mergeCell ref="N5:N6"/>
    <mergeCell ref="B5:B6"/>
    <mergeCell ref="C5:C6"/>
    <mergeCell ref="L5:L6"/>
    <mergeCell ref="H5:H6"/>
    <mergeCell ref="I5:I6"/>
    <mergeCell ref="J5:J6"/>
    <mergeCell ref="K5:K6"/>
    <mergeCell ref="D5:D6"/>
    <mergeCell ref="E5:E6"/>
    <mergeCell ref="F5:F6"/>
    <mergeCell ref="G5:G6"/>
  </mergeCells>
  <phoneticPr fontId="0" type="noConversion"/>
  <printOptions horizontalCentered="1" verticalCentered="1"/>
  <pageMargins left="0" right="0" top="0" bottom="0" header="0" footer="0"/>
  <pageSetup paperSize="9" scale="80"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rightToLeft="1" view="pageBreakPreview" zoomScale="70" zoomScaleNormal="100" zoomScaleSheetLayoutView="70" workbookViewId="0">
      <selection activeCell="I32" sqref="I32"/>
    </sheetView>
  </sheetViews>
  <sheetFormatPr defaultColWidth="11.42578125" defaultRowHeight="24.95" customHeight="1"/>
  <cols>
    <col min="1" max="1" width="31.7109375" style="337" customWidth="1"/>
    <col min="2" max="2" width="8.28515625" style="337" bestFit="1" customWidth="1"/>
    <col min="3" max="3" width="10.28515625" style="337" customWidth="1"/>
    <col min="4" max="5" width="10.140625" style="337" customWidth="1"/>
    <col min="6" max="7" width="10" style="337" customWidth="1"/>
    <col min="8" max="9" width="9" style="337" bestFit="1" customWidth="1"/>
    <col min="10" max="10" width="8.28515625" style="337" bestFit="1" customWidth="1"/>
    <col min="11" max="12" width="7.85546875" style="337" bestFit="1" customWidth="1"/>
    <col min="13" max="13" width="10.85546875" style="337" bestFit="1" customWidth="1"/>
    <col min="14" max="14" width="30.7109375" style="337" customWidth="1"/>
    <col min="15" max="16384" width="11.42578125" style="337"/>
  </cols>
  <sheetData>
    <row r="1" spans="1:14" s="352" customFormat="1" ht="23.25">
      <c r="A1" s="1112" t="s">
        <v>1013</v>
      </c>
      <c r="B1" s="1112"/>
      <c r="C1" s="1112"/>
      <c r="D1" s="1112"/>
      <c r="E1" s="1112"/>
      <c r="F1" s="1112"/>
      <c r="G1" s="1112"/>
      <c r="H1" s="1112"/>
      <c r="I1" s="1112"/>
      <c r="J1" s="1112"/>
      <c r="K1" s="1112"/>
      <c r="L1" s="1112"/>
      <c r="M1" s="1112"/>
      <c r="N1" s="1112"/>
    </row>
    <row r="2" spans="1:14" s="352" customFormat="1" ht="20.25">
      <c r="A2" s="1113" t="s">
        <v>1131</v>
      </c>
      <c r="B2" s="1113"/>
      <c r="C2" s="1113"/>
      <c r="D2" s="1113"/>
      <c r="E2" s="1113"/>
      <c r="F2" s="1113"/>
      <c r="G2" s="1113"/>
      <c r="H2" s="1113"/>
      <c r="I2" s="1113"/>
      <c r="J2" s="1113"/>
      <c r="K2" s="1113"/>
      <c r="L2" s="1113"/>
      <c r="M2" s="1113"/>
      <c r="N2" s="1113"/>
    </row>
    <row r="3" spans="1:14" s="352" customFormat="1" ht="20.25">
      <c r="A3" s="1113">
        <v>2021</v>
      </c>
      <c r="B3" s="1113"/>
      <c r="C3" s="1113"/>
      <c r="D3" s="1113"/>
      <c r="E3" s="1113"/>
      <c r="F3" s="1113"/>
      <c r="G3" s="1113"/>
      <c r="H3" s="1113"/>
      <c r="I3" s="1113"/>
      <c r="J3" s="1113"/>
      <c r="K3" s="1113"/>
      <c r="L3" s="1113"/>
      <c r="M3" s="1113"/>
      <c r="N3" s="1113"/>
    </row>
    <row r="4" spans="1:14" s="748" customFormat="1" ht="21" customHeight="1">
      <c r="A4" s="745" t="s">
        <v>235</v>
      </c>
      <c r="B4" s="746"/>
      <c r="C4" s="746"/>
      <c r="D4" s="746"/>
      <c r="E4" s="746"/>
      <c r="F4" s="746"/>
      <c r="G4" s="746"/>
      <c r="H4" s="746"/>
      <c r="I4" s="746"/>
      <c r="J4" s="746"/>
      <c r="K4" s="746"/>
      <c r="L4" s="746"/>
      <c r="M4" s="746"/>
      <c r="N4" s="747" t="s">
        <v>236</v>
      </c>
    </row>
    <row r="5" spans="1:14" s="350" customFormat="1" ht="21" customHeight="1">
      <c r="A5" s="1114" t="s">
        <v>626</v>
      </c>
      <c r="B5" s="1104" t="s">
        <v>487</v>
      </c>
      <c r="C5" s="1104" t="s">
        <v>488</v>
      </c>
      <c r="D5" s="1104" t="s">
        <v>489</v>
      </c>
      <c r="E5" s="1104" t="s">
        <v>490</v>
      </c>
      <c r="F5" s="1104" t="s">
        <v>491</v>
      </c>
      <c r="G5" s="1104" t="s">
        <v>492</v>
      </c>
      <c r="H5" s="1104" t="s">
        <v>493</v>
      </c>
      <c r="I5" s="1104" t="s">
        <v>494</v>
      </c>
      <c r="J5" s="1104" t="s">
        <v>495</v>
      </c>
      <c r="K5" s="1104" t="s">
        <v>496</v>
      </c>
      <c r="L5" s="1104" t="s">
        <v>497</v>
      </c>
      <c r="M5" s="447" t="s">
        <v>474</v>
      </c>
      <c r="N5" s="1116" t="s">
        <v>625</v>
      </c>
    </row>
    <row r="6" spans="1:14" s="349" customFormat="1" ht="21" customHeight="1">
      <c r="A6" s="1115"/>
      <c r="B6" s="1105"/>
      <c r="C6" s="1105"/>
      <c r="D6" s="1105"/>
      <c r="E6" s="1105"/>
      <c r="F6" s="1105"/>
      <c r="G6" s="1105"/>
      <c r="H6" s="1105"/>
      <c r="I6" s="1105"/>
      <c r="J6" s="1105"/>
      <c r="K6" s="1105"/>
      <c r="L6" s="1105"/>
      <c r="M6" s="449" t="s">
        <v>475</v>
      </c>
      <c r="N6" s="1117"/>
    </row>
    <row r="7" spans="1:14" s="1" customFormat="1" ht="15.75" thickBot="1">
      <c r="A7" s="45" t="s">
        <v>525</v>
      </c>
      <c r="B7" s="345">
        <v>0</v>
      </c>
      <c r="C7" s="345">
        <v>506</v>
      </c>
      <c r="D7" s="345">
        <v>762</v>
      </c>
      <c r="E7" s="345">
        <v>479</v>
      </c>
      <c r="F7" s="345">
        <v>586</v>
      </c>
      <c r="G7" s="345">
        <v>869</v>
      </c>
      <c r="H7" s="345">
        <v>338</v>
      </c>
      <c r="I7" s="345">
        <v>253</v>
      </c>
      <c r="J7" s="345">
        <v>57</v>
      </c>
      <c r="K7" s="345">
        <v>0</v>
      </c>
      <c r="L7" s="345">
        <v>0</v>
      </c>
      <c r="M7" s="344">
        <f t="shared" ref="M7:M26" si="0">SUM(B7:L7)</f>
        <v>3850</v>
      </c>
      <c r="N7" s="343" t="s">
        <v>545</v>
      </c>
    </row>
    <row r="8" spans="1:14" s="1" customFormat="1" ht="15.75" thickBot="1">
      <c r="A8" s="40" t="s">
        <v>526</v>
      </c>
      <c r="B8" s="348">
        <v>0</v>
      </c>
      <c r="C8" s="348">
        <v>0</v>
      </c>
      <c r="D8" s="348">
        <v>344</v>
      </c>
      <c r="E8" s="348">
        <v>699</v>
      </c>
      <c r="F8" s="348">
        <v>379</v>
      </c>
      <c r="G8" s="348">
        <v>13</v>
      </c>
      <c r="H8" s="348">
        <v>0</v>
      </c>
      <c r="I8" s="348">
        <v>41</v>
      </c>
      <c r="J8" s="348">
        <v>17</v>
      </c>
      <c r="K8" s="348">
        <v>0</v>
      </c>
      <c r="L8" s="348">
        <v>0</v>
      </c>
      <c r="M8" s="347">
        <f t="shared" si="0"/>
        <v>1493</v>
      </c>
      <c r="N8" s="346" t="s">
        <v>428</v>
      </c>
    </row>
    <row r="9" spans="1:14" s="1" customFormat="1" ht="30.75" thickBot="1">
      <c r="A9" s="45" t="s">
        <v>527</v>
      </c>
      <c r="B9" s="345">
        <v>62</v>
      </c>
      <c r="C9" s="345">
        <v>957</v>
      </c>
      <c r="D9" s="345">
        <v>613</v>
      </c>
      <c r="E9" s="345">
        <v>231</v>
      </c>
      <c r="F9" s="345">
        <v>221</v>
      </c>
      <c r="G9" s="345">
        <v>58</v>
      </c>
      <c r="H9" s="345">
        <v>16</v>
      </c>
      <c r="I9" s="345">
        <v>0</v>
      </c>
      <c r="J9" s="345">
        <v>13</v>
      </c>
      <c r="K9" s="345">
        <v>0</v>
      </c>
      <c r="L9" s="345">
        <v>0</v>
      </c>
      <c r="M9" s="344">
        <f t="shared" si="0"/>
        <v>2171</v>
      </c>
      <c r="N9" s="343" t="s">
        <v>546</v>
      </c>
    </row>
    <row r="10" spans="1:14" s="1" customFormat="1" ht="39" thickBot="1">
      <c r="A10" s="40" t="s">
        <v>528</v>
      </c>
      <c r="B10" s="348">
        <v>0</v>
      </c>
      <c r="C10" s="348">
        <v>41</v>
      </c>
      <c r="D10" s="348">
        <v>16</v>
      </c>
      <c r="E10" s="348">
        <v>66</v>
      </c>
      <c r="F10" s="348">
        <v>41</v>
      </c>
      <c r="G10" s="348">
        <v>16</v>
      </c>
      <c r="H10" s="348">
        <v>0</v>
      </c>
      <c r="I10" s="348">
        <v>0</v>
      </c>
      <c r="J10" s="348">
        <v>34</v>
      </c>
      <c r="K10" s="348">
        <v>33</v>
      </c>
      <c r="L10" s="348">
        <v>0</v>
      </c>
      <c r="M10" s="347">
        <f t="shared" si="0"/>
        <v>247</v>
      </c>
      <c r="N10" s="346" t="s">
        <v>547</v>
      </c>
    </row>
    <row r="11" spans="1:14" s="1" customFormat="1" ht="15.75" thickBot="1">
      <c r="A11" s="45" t="s">
        <v>529</v>
      </c>
      <c r="B11" s="345">
        <v>246</v>
      </c>
      <c r="C11" s="345">
        <v>582</v>
      </c>
      <c r="D11" s="345">
        <v>403</v>
      </c>
      <c r="E11" s="345">
        <v>747</v>
      </c>
      <c r="F11" s="345">
        <v>453</v>
      </c>
      <c r="G11" s="345">
        <v>525</v>
      </c>
      <c r="H11" s="345">
        <v>369</v>
      </c>
      <c r="I11" s="345">
        <v>261</v>
      </c>
      <c r="J11" s="345">
        <v>70</v>
      </c>
      <c r="K11" s="345">
        <v>54</v>
      </c>
      <c r="L11" s="345">
        <v>41</v>
      </c>
      <c r="M11" s="344">
        <f t="shared" si="0"/>
        <v>3751</v>
      </c>
      <c r="N11" s="343" t="s">
        <v>429</v>
      </c>
    </row>
    <row r="12" spans="1:14" s="1" customFormat="1" ht="45.75" thickBot="1">
      <c r="A12" s="40" t="s">
        <v>530</v>
      </c>
      <c r="B12" s="348">
        <v>2832</v>
      </c>
      <c r="C12" s="348">
        <v>5001</v>
      </c>
      <c r="D12" s="348">
        <v>7904</v>
      </c>
      <c r="E12" s="348">
        <v>5411</v>
      </c>
      <c r="F12" s="348">
        <v>2543</v>
      </c>
      <c r="G12" s="348">
        <v>1805</v>
      </c>
      <c r="H12" s="348">
        <v>1427</v>
      </c>
      <c r="I12" s="348">
        <v>713</v>
      </c>
      <c r="J12" s="348">
        <v>196</v>
      </c>
      <c r="K12" s="348">
        <v>54</v>
      </c>
      <c r="L12" s="348">
        <v>0</v>
      </c>
      <c r="M12" s="347">
        <f t="shared" si="0"/>
        <v>27886</v>
      </c>
      <c r="N12" s="346" t="s">
        <v>548</v>
      </c>
    </row>
    <row r="13" spans="1:14" s="1" customFormat="1" ht="15.75" thickBot="1">
      <c r="A13" s="45" t="s">
        <v>531</v>
      </c>
      <c r="B13" s="345">
        <v>0</v>
      </c>
      <c r="C13" s="345">
        <v>1928</v>
      </c>
      <c r="D13" s="345">
        <v>1834</v>
      </c>
      <c r="E13" s="345">
        <v>3813</v>
      </c>
      <c r="F13" s="345">
        <v>953</v>
      </c>
      <c r="G13" s="345">
        <v>410</v>
      </c>
      <c r="H13" s="345">
        <v>103</v>
      </c>
      <c r="I13" s="345">
        <v>630</v>
      </c>
      <c r="J13" s="345">
        <v>74</v>
      </c>
      <c r="K13" s="345">
        <v>82</v>
      </c>
      <c r="L13" s="345">
        <v>0</v>
      </c>
      <c r="M13" s="344">
        <f t="shared" si="0"/>
        <v>9827</v>
      </c>
      <c r="N13" s="343" t="s">
        <v>549</v>
      </c>
    </row>
    <row r="14" spans="1:14" s="1" customFormat="1" ht="26.25" thickBot="1">
      <c r="A14" s="40" t="s">
        <v>532</v>
      </c>
      <c r="B14" s="348">
        <v>0</v>
      </c>
      <c r="C14" s="348">
        <v>2490</v>
      </c>
      <c r="D14" s="348">
        <v>6667</v>
      </c>
      <c r="E14" s="348">
        <v>5406</v>
      </c>
      <c r="F14" s="348">
        <v>3683</v>
      </c>
      <c r="G14" s="348">
        <v>2239</v>
      </c>
      <c r="H14" s="348">
        <v>812</v>
      </c>
      <c r="I14" s="348">
        <v>390</v>
      </c>
      <c r="J14" s="348">
        <v>333</v>
      </c>
      <c r="K14" s="348">
        <v>16</v>
      </c>
      <c r="L14" s="348">
        <v>0</v>
      </c>
      <c r="M14" s="347">
        <f t="shared" si="0"/>
        <v>22036</v>
      </c>
      <c r="N14" s="346" t="s">
        <v>550</v>
      </c>
    </row>
    <row r="15" spans="1:14" s="1" customFormat="1" ht="15.75" thickBot="1">
      <c r="A15" s="45" t="s">
        <v>533</v>
      </c>
      <c r="B15" s="345">
        <v>0</v>
      </c>
      <c r="C15" s="345">
        <v>280</v>
      </c>
      <c r="D15" s="345">
        <v>1388</v>
      </c>
      <c r="E15" s="345">
        <v>713</v>
      </c>
      <c r="F15" s="345">
        <v>364</v>
      </c>
      <c r="G15" s="345">
        <v>392</v>
      </c>
      <c r="H15" s="345">
        <v>502</v>
      </c>
      <c r="I15" s="345">
        <v>114</v>
      </c>
      <c r="J15" s="345">
        <v>98</v>
      </c>
      <c r="K15" s="345">
        <v>0</v>
      </c>
      <c r="L15" s="345">
        <v>0</v>
      </c>
      <c r="M15" s="344">
        <f t="shared" si="0"/>
        <v>3851</v>
      </c>
      <c r="N15" s="343" t="s">
        <v>551</v>
      </c>
    </row>
    <row r="16" spans="1:14" s="1" customFormat="1" ht="15.75" customHeight="1" thickBot="1">
      <c r="A16" s="40" t="s">
        <v>534</v>
      </c>
      <c r="B16" s="348">
        <v>87</v>
      </c>
      <c r="C16" s="348">
        <v>1043</v>
      </c>
      <c r="D16" s="348">
        <v>876</v>
      </c>
      <c r="E16" s="348">
        <v>1245</v>
      </c>
      <c r="F16" s="348">
        <v>1077</v>
      </c>
      <c r="G16" s="348">
        <v>698</v>
      </c>
      <c r="H16" s="348">
        <v>293</v>
      </c>
      <c r="I16" s="348">
        <v>368</v>
      </c>
      <c r="J16" s="348">
        <v>90</v>
      </c>
      <c r="K16" s="348">
        <v>0</v>
      </c>
      <c r="L16" s="348">
        <v>0</v>
      </c>
      <c r="M16" s="347">
        <f t="shared" si="0"/>
        <v>5777</v>
      </c>
      <c r="N16" s="346" t="s">
        <v>552</v>
      </c>
    </row>
    <row r="17" spans="1:14" s="1" customFormat="1" ht="15.75" thickBot="1">
      <c r="A17" s="45" t="s">
        <v>535</v>
      </c>
      <c r="B17" s="345">
        <v>43</v>
      </c>
      <c r="C17" s="345">
        <v>302</v>
      </c>
      <c r="D17" s="345">
        <v>222</v>
      </c>
      <c r="E17" s="345">
        <v>178</v>
      </c>
      <c r="F17" s="345">
        <v>245</v>
      </c>
      <c r="G17" s="345">
        <v>54</v>
      </c>
      <c r="H17" s="345">
        <v>161</v>
      </c>
      <c r="I17" s="345">
        <v>84</v>
      </c>
      <c r="J17" s="345">
        <v>0</v>
      </c>
      <c r="K17" s="345">
        <v>0</v>
      </c>
      <c r="L17" s="345">
        <v>45</v>
      </c>
      <c r="M17" s="344">
        <f t="shared" si="0"/>
        <v>1334</v>
      </c>
      <c r="N17" s="343" t="s">
        <v>553</v>
      </c>
    </row>
    <row r="18" spans="1:14" s="1" customFormat="1" ht="26.25" thickBot="1">
      <c r="A18" s="40" t="s">
        <v>536</v>
      </c>
      <c r="B18" s="348">
        <v>129</v>
      </c>
      <c r="C18" s="348">
        <v>591</v>
      </c>
      <c r="D18" s="348">
        <v>564</v>
      </c>
      <c r="E18" s="348">
        <v>573</v>
      </c>
      <c r="F18" s="348">
        <v>609</v>
      </c>
      <c r="G18" s="348">
        <v>533</v>
      </c>
      <c r="H18" s="348">
        <v>167</v>
      </c>
      <c r="I18" s="348">
        <v>166</v>
      </c>
      <c r="J18" s="348">
        <v>54</v>
      </c>
      <c r="K18" s="348">
        <v>16</v>
      </c>
      <c r="L18" s="348">
        <v>0</v>
      </c>
      <c r="M18" s="347">
        <f t="shared" si="0"/>
        <v>3402</v>
      </c>
      <c r="N18" s="346" t="s">
        <v>554</v>
      </c>
    </row>
    <row r="19" spans="1:14" s="1" customFormat="1" ht="26.25" thickBot="1">
      <c r="A19" s="45" t="s">
        <v>537</v>
      </c>
      <c r="B19" s="345">
        <v>125</v>
      </c>
      <c r="C19" s="345">
        <v>7347</v>
      </c>
      <c r="D19" s="345">
        <v>8592</v>
      </c>
      <c r="E19" s="345">
        <v>9635</v>
      </c>
      <c r="F19" s="345">
        <v>3147</v>
      </c>
      <c r="G19" s="345">
        <v>3149</v>
      </c>
      <c r="H19" s="345">
        <v>1641</v>
      </c>
      <c r="I19" s="345">
        <v>307</v>
      </c>
      <c r="J19" s="345">
        <v>147</v>
      </c>
      <c r="K19" s="345">
        <v>54</v>
      </c>
      <c r="L19" s="345">
        <v>41</v>
      </c>
      <c r="M19" s="344">
        <f t="shared" si="0"/>
        <v>34185</v>
      </c>
      <c r="N19" s="343" t="s">
        <v>555</v>
      </c>
    </row>
    <row r="20" spans="1:14" s="1" customFormat="1" ht="39" thickBot="1">
      <c r="A20" s="40" t="s">
        <v>538</v>
      </c>
      <c r="B20" s="348">
        <v>0</v>
      </c>
      <c r="C20" s="348">
        <v>1232</v>
      </c>
      <c r="D20" s="348">
        <v>4377</v>
      </c>
      <c r="E20" s="348">
        <v>3903</v>
      </c>
      <c r="F20" s="348">
        <v>4180</v>
      </c>
      <c r="G20" s="348">
        <v>3686</v>
      </c>
      <c r="H20" s="348">
        <v>2619</v>
      </c>
      <c r="I20" s="348">
        <v>1611</v>
      </c>
      <c r="J20" s="348">
        <v>1123</v>
      </c>
      <c r="K20" s="348">
        <v>156</v>
      </c>
      <c r="L20" s="348">
        <v>66</v>
      </c>
      <c r="M20" s="347">
        <f t="shared" si="0"/>
        <v>22953</v>
      </c>
      <c r="N20" s="346" t="s">
        <v>556</v>
      </c>
    </row>
    <row r="21" spans="1:14" s="1" customFormat="1" ht="15.75" thickBot="1">
      <c r="A21" s="45" t="s">
        <v>47</v>
      </c>
      <c r="B21" s="345">
        <v>367</v>
      </c>
      <c r="C21" s="345">
        <v>2542</v>
      </c>
      <c r="D21" s="345">
        <v>4101</v>
      </c>
      <c r="E21" s="345">
        <v>4417</v>
      </c>
      <c r="F21" s="345">
        <v>5754</v>
      </c>
      <c r="G21" s="345">
        <v>5191</v>
      </c>
      <c r="H21" s="345">
        <v>4349</v>
      </c>
      <c r="I21" s="345">
        <v>2450</v>
      </c>
      <c r="J21" s="345">
        <v>1366</v>
      </c>
      <c r="K21" s="345">
        <v>364</v>
      </c>
      <c r="L21" s="345">
        <v>73</v>
      </c>
      <c r="M21" s="344">
        <f t="shared" si="0"/>
        <v>30974</v>
      </c>
      <c r="N21" s="343" t="s">
        <v>430</v>
      </c>
    </row>
    <row r="22" spans="1:14" s="1" customFormat="1" ht="30.75" thickBot="1">
      <c r="A22" s="40" t="s">
        <v>539</v>
      </c>
      <c r="B22" s="348">
        <v>268</v>
      </c>
      <c r="C22" s="348">
        <v>3267</v>
      </c>
      <c r="D22" s="348">
        <v>4855</v>
      </c>
      <c r="E22" s="348">
        <v>5832</v>
      </c>
      <c r="F22" s="348">
        <v>5737</v>
      </c>
      <c r="G22" s="348">
        <v>3026</v>
      </c>
      <c r="H22" s="348">
        <v>2659</v>
      </c>
      <c r="I22" s="348">
        <v>1262</v>
      </c>
      <c r="J22" s="348">
        <v>966</v>
      </c>
      <c r="K22" s="348">
        <v>422</v>
      </c>
      <c r="L22" s="348">
        <v>54</v>
      </c>
      <c r="M22" s="347">
        <f t="shared" si="0"/>
        <v>28348</v>
      </c>
      <c r="N22" s="346" t="s">
        <v>557</v>
      </c>
    </row>
    <row r="23" spans="1:14" s="1" customFormat="1" ht="26.25" thickBot="1">
      <c r="A23" s="45" t="s">
        <v>540</v>
      </c>
      <c r="B23" s="345">
        <v>0</v>
      </c>
      <c r="C23" s="345">
        <v>117</v>
      </c>
      <c r="D23" s="345">
        <v>359</v>
      </c>
      <c r="E23" s="345">
        <v>448</v>
      </c>
      <c r="F23" s="345">
        <v>409</v>
      </c>
      <c r="G23" s="345">
        <v>164</v>
      </c>
      <c r="H23" s="345">
        <v>233</v>
      </c>
      <c r="I23" s="345">
        <v>57</v>
      </c>
      <c r="J23" s="345">
        <v>0</v>
      </c>
      <c r="K23" s="345">
        <v>0</v>
      </c>
      <c r="L23" s="345">
        <v>0</v>
      </c>
      <c r="M23" s="344">
        <f t="shared" si="0"/>
        <v>1787</v>
      </c>
      <c r="N23" s="343" t="s">
        <v>558</v>
      </c>
    </row>
    <row r="24" spans="1:14" s="1" customFormat="1" ht="15.75" thickBot="1">
      <c r="A24" s="40" t="s">
        <v>541</v>
      </c>
      <c r="B24" s="348">
        <v>0</v>
      </c>
      <c r="C24" s="348">
        <v>39</v>
      </c>
      <c r="D24" s="348">
        <v>224</v>
      </c>
      <c r="E24" s="348">
        <v>1595</v>
      </c>
      <c r="F24" s="348">
        <v>281</v>
      </c>
      <c r="G24" s="348">
        <v>1856</v>
      </c>
      <c r="H24" s="348">
        <v>673</v>
      </c>
      <c r="I24" s="348">
        <v>455</v>
      </c>
      <c r="J24" s="348">
        <v>582</v>
      </c>
      <c r="K24" s="348">
        <v>26</v>
      </c>
      <c r="L24" s="348">
        <v>26</v>
      </c>
      <c r="M24" s="347">
        <f t="shared" si="0"/>
        <v>5757</v>
      </c>
      <c r="N24" s="346" t="s">
        <v>559</v>
      </c>
    </row>
    <row r="25" spans="1:14" s="1" customFormat="1" ht="64.5" thickBot="1">
      <c r="A25" s="45" t="s">
        <v>542</v>
      </c>
      <c r="B25" s="345">
        <v>0</v>
      </c>
      <c r="C25" s="345">
        <v>7231</v>
      </c>
      <c r="D25" s="345">
        <v>12309</v>
      </c>
      <c r="E25" s="345">
        <v>24068</v>
      </c>
      <c r="F25" s="345">
        <v>18228</v>
      </c>
      <c r="G25" s="345">
        <v>16441</v>
      </c>
      <c r="H25" s="345">
        <v>9704</v>
      </c>
      <c r="I25" s="345">
        <v>4461</v>
      </c>
      <c r="J25" s="345">
        <v>2629</v>
      </c>
      <c r="K25" s="345">
        <v>925</v>
      </c>
      <c r="L25" s="345">
        <v>377</v>
      </c>
      <c r="M25" s="344">
        <f t="shared" si="0"/>
        <v>96373</v>
      </c>
      <c r="N25" s="343" t="s">
        <v>560</v>
      </c>
    </row>
    <row r="26" spans="1:14" s="1" customFormat="1" ht="30">
      <c r="A26" s="49" t="s">
        <v>543</v>
      </c>
      <c r="B26" s="342">
        <v>168</v>
      </c>
      <c r="C26" s="342">
        <v>550</v>
      </c>
      <c r="D26" s="342">
        <v>256</v>
      </c>
      <c r="E26" s="342">
        <v>480</v>
      </c>
      <c r="F26" s="342">
        <v>153</v>
      </c>
      <c r="G26" s="342">
        <v>166</v>
      </c>
      <c r="H26" s="342">
        <v>142</v>
      </c>
      <c r="I26" s="342">
        <v>16</v>
      </c>
      <c r="J26" s="342">
        <v>13</v>
      </c>
      <c r="K26" s="342">
        <v>0</v>
      </c>
      <c r="L26" s="342">
        <v>41</v>
      </c>
      <c r="M26" s="341">
        <f t="shared" si="0"/>
        <v>1985</v>
      </c>
      <c r="N26" s="340" t="s">
        <v>561</v>
      </c>
    </row>
    <row r="27" spans="1:14" s="1" customFormat="1" ht="24.75" customHeight="1">
      <c r="A27" s="323" t="s">
        <v>474</v>
      </c>
      <c r="B27" s="339">
        <f t="shared" ref="B27:M27" si="1">SUM(B7:B26)</f>
        <v>4327</v>
      </c>
      <c r="C27" s="339">
        <f t="shared" si="1"/>
        <v>36046</v>
      </c>
      <c r="D27" s="339">
        <f t="shared" si="1"/>
        <v>56666</v>
      </c>
      <c r="E27" s="339">
        <f t="shared" si="1"/>
        <v>69939</v>
      </c>
      <c r="F27" s="339">
        <f t="shared" si="1"/>
        <v>49043</v>
      </c>
      <c r="G27" s="363">
        <f t="shared" si="1"/>
        <v>41291</v>
      </c>
      <c r="H27" s="363">
        <f t="shared" si="1"/>
        <v>26208</v>
      </c>
      <c r="I27" s="363">
        <f t="shared" si="1"/>
        <v>13639</v>
      </c>
      <c r="J27" s="363">
        <f t="shared" si="1"/>
        <v>7862</v>
      </c>
      <c r="K27" s="363">
        <f t="shared" si="1"/>
        <v>2202</v>
      </c>
      <c r="L27" s="363">
        <f t="shared" si="1"/>
        <v>764</v>
      </c>
      <c r="M27" s="339">
        <f t="shared" si="1"/>
        <v>307987</v>
      </c>
      <c r="N27" s="790" t="s">
        <v>475</v>
      </c>
    </row>
    <row r="28" spans="1:14" ht="12.75">
      <c r="A28" s="338" t="s">
        <v>454</v>
      </c>
      <c r="N28" s="337" t="s">
        <v>395</v>
      </c>
    </row>
  </sheetData>
  <mergeCells count="16">
    <mergeCell ref="A1:N1"/>
    <mergeCell ref="A3:N3"/>
    <mergeCell ref="A5:A6"/>
    <mergeCell ref="N5:N6"/>
    <mergeCell ref="B5:B6"/>
    <mergeCell ref="A2:N2"/>
    <mergeCell ref="C5:C6"/>
    <mergeCell ref="L5:L6"/>
    <mergeCell ref="H5:H6"/>
    <mergeCell ref="I5:I6"/>
    <mergeCell ref="J5:J6"/>
    <mergeCell ref="K5:K6"/>
    <mergeCell ref="D5:D6"/>
    <mergeCell ref="E5:E6"/>
    <mergeCell ref="F5:F6"/>
    <mergeCell ref="G5:G6"/>
  </mergeCells>
  <printOptions horizontalCentered="1" verticalCentered="1"/>
  <pageMargins left="0" right="0" top="0" bottom="0" header="0" footer="0"/>
  <pageSetup paperSize="9" scale="80"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rightToLeft="1" view="pageBreakPreview" zoomScale="90" zoomScaleNormal="100" zoomScaleSheetLayoutView="90" workbookViewId="0">
      <selection activeCell="H7" sqref="H7:H13"/>
    </sheetView>
  </sheetViews>
  <sheetFormatPr defaultColWidth="11.42578125" defaultRowHeight="24.95" customHeight="1"/>
  <cols>
    <col min="1" max="1" width="30.7109375" style="337" customWidth="1"/>
    <col min="2" max="8" width="10.7109375" style="337" customWidth="1"/>
    <col min="9" max="9" width="11.85546875" style="337" bestFit="1" customWidth="1"/>
    <col min="10" max="10" width="32" style="337" customWidth="1"/>
    <col min="11" max="16384" width="11.42578125" style="337"/>
  </cols>
  <sheetData>
    <row r="1" spans="1:10" s="352" customFormat="1" ht="23.25">
      <c r="A1" s="1112" t="s">
        <v>1014</v>
      </c>
      <c r="B1" s="1112"/>
      <c r="C1" s="1112"/>
      <c r="D1" s="1112"/>
      <c r="E1" s="1112"/>
      <c r="F1" s="1112"/>
      <c r="G1" s="1112"/>
      <c r="H1" s="1112"/>
      <c r="I1" s="1112"/>
      <c r="J1" s="1112"/>
    </row>
    <row r="2" spans="1:10" s="352" customFormat="1" ht="20.25">
      <c r="A2" s="1113" t="s">
        <v>1132</v>
      </c>
      <c r="B2" s="1113"/>
      <c r="C2" s="1113"/>
      <c r="D2" s="1113"/>
      <c r="E2" s="1113"/>
      <c r="F2" s="1113"/>
      <c r="G2" s="1113"/>
      <c r="H2" s="1113"/>
      <c r="I2" s="1113"/>
      <c r="J2" s="1113"/>
    </row>
    <row r="3" spans="1:10" s="352" customFormat="1" ht="20.25">
      <c r="A3" s="1113">
        <v>2021</v>
      </c>
      <c r="B3" s="1113"/>
      <c r="C3" s="1113"/>
      <c r="D3" s="1113"/>
      <c r="E3" s="1113"/>
      <c r="F3" s="1113"/>
      <c r="G3" s="1113"/>
      <c r="H3" s="1113"/>
      <c r="I3" s="1113"/>
      <c r="J3" s="1113"/>
    </row>
    <row r="4" spans="1:10" s="748" customFormat="1" ht="21" customHeight="1">
      <c r="A4" s="745" t="s">
        <v>237</v>
      </c>
      <c r="B4" s="746"/>
      <c r="C4" s="746"/>
      <c r="D4" s="746"/>
      <c r="E4" s="746"/>
      <c r="F4" s="746"/>
      <c r="G4" s="746"/>
      <c r="H4" s="746"/>
      <c r="I4" s="746"/>
      <c r="J4" s="747" t="s">
        <v>238</v>
      </c>
    </row>
    <row r="5" spans="1:10" s="350" customFormat="1" ht="40.5" customHeight="1">
      <c r="A5" s="1118" t="s">
        <v>74</v>
      </c>
      <c r="B5" s="447" t="s">
        <v>0</v>
      </c>
      <c r="C5" s="447" t="s">
        <v>2</v>
      </c>
      <c r="D5" s="447" t="s">
        <v>4</v>
      </c>
      <c r="E5" s="447" t="s">
        <v>10</v>
      </c>
      <c r="F5" s="447" t="s">
        <v>12</v>
      </c>
      <c r="G5" s="447" t="s">
        <v>122</v>
      </c>
      <c r="H5" s="447" t="s">
        <v>116</v>
      </c>
      <c r="I5" s="447" t="s">
        <v>474</v>
      </c>
      <c r="J5" s="1120" t="s">
        <v>627</v>
      </c>
    </row>
    <row r="6" spans="1:10" s="349" customFormat="1" ht="32.25" customHeight="1">
      <c r="A6" s="1119"/>
      <c r="B6" s="448" t="s">
        <v>508</v>
      </c>
      <c r="C6" s="448" t="s">
        <v>1</v>
      </c>
      <c r="D6" s="448" t="s">
        <v>3</v>
      </c>
      <c r="E6" s="448" t="s">
        <v>9</v>
      </c>
      <c r="F6" s="448" t="s">
        <v>11</v>
      </c>
      <c r="G6" s="448" t="s">
        <v>126</v>
      </c>
      <c r="H6" s="448" t="s">
        <v>162</v>
      </c>
      <c r="I6" s="449" t="s">
        <v>475</v>
      </c>
      <c r="J6" s="1121"/>
    </row>
    <row r="7" spans="1:10" s="1" customFormat="1" ht="25.5" customHeight="1" thickBot="1">
      <c r="A7" s="45" t="s">
        <v>49</v>
      </c>
      <c r="B7" s="345">
        <v>0</v>
      </c>
      <c r="C7" s="345">
        <v>778</v>
      </c>
      <c r="D7" s="345">
        <v>5917</v>
      </c>
      <c r="E7" s="345">
        <v>12757</v>
      </c>
      <c r="F7" s="345">
        <v>50179</v>
      </c>
      <c r="G7" s="345">
        <v>2988</v>
      </c>
      <c r="H7" s="345">
        <v>86250</v>
      </c>
      <c r="I7" s="252">
        <f t="shared" ref="I7:I13" si="0">SUM(B7:H7)</f>
        <v>158869</v>
      </c>
      <c r="J7" s="469" t="s">
        <v>48</v>
      </c>
    </row>
    <row r="8" spans="1:10" s="1" customFormat="1" ht="35.1" customHeight="1" thickBot="1">
      <c r="A8" s="40" t="s">
        <v>50</v>
      </c>
      <c r="B8" s="348">
        <v>0</v>
      </c>
      <c r="C8" s="348">
        <v>829</v>
      </c>
      <c r="D8" s="348">
        <v>1393</v>
      </c>
      <c r="E8" s="348">
        <v>5329</v>
      </c>
      <c r="F8" s="348">
        <v>12976</v>
      </c>
      <c r="G8" s="348">
        <v>3088</v>
      </c>
      <c r="H8" s="348">
        <v>42871</v>
      </c>
      <c r="I8" s="253">
        <f t="shared" si="0"/>
        <v>66486</v>
      </c>
      <c r="J8" s="414" t="s">
        <v>336</v>
      </c>
    </row>
    <row r="9" spans="1:10" s="1" customFormat="1" ht="35.1" customHeight="1" thickBot="1">
      <c r="A9" s="45" t="s">
        <v>52</v>
      </c>
      <c r="B9" s="345">
        <v>0</v>
      </c>
      <c r="C9" s="345">
        <v>499</v>
      </c>
      <c r="D9" s="345">
        <v>1804</v>
      </c>
      <c r="E9" s="345">
        <v>3397</v>
      </c>
      <c r="F9" s="345">
        <v>5853</v>
      </c>
      <c r="G9" s="345">
        <v>2393</v>
      </c>
      <c r="H9" s="345">
        <v>18824</v>
      </c>
      <c r="I9" s="252">
        <f t="shared" si="0"/>
        <v>32770</v>
      </c>
      <c r="J9" s="469" t="s">
        <v>51</v>
      </c>
    </row>
    <row r="10" spans="1:10" s="1" customFormat="1" ht="35.1" customHeight="1" thickBot="1">
      <c r="A10" s="40" t="s">
        <v>54</v>
      </c>
      <c r="B10" s="348">
        <v>14697</v>
      </c>
      <c r="C10" s="348">
        <v>153801</v>
      </c>
      <c r="D10" s="348">
        <v>323614</v>
      </c>
      <c r="E10" s="348">
        <v>420172</v>
      </c>
      <c r="F10" s="348">
        <v>233647</v>
      </c>
      <c r="G10" s="348">
        <v>47073</v>
      </c>
      <c r="H10" s="348">
        <v>400669</v>
      </c>
      <c r="I10" s="253">
        <f t="shared" si="0"/>
        <v>1593673</v>
      </c>
      <c r="J10" s="414" t="s">
        <v>53</v>
      </c>
    </row>
    <row r="11" spans="1:10" s="1" customFormat="1" ht="35.1" customHeight="1" thickBot="1">
      <c r="A11" s="45" t="s">
        <v>56</v>
      </c>
      <c r="B11" s="345">
        <v>0</v>
      </c>
      <c r="C11" s="345">
        <v>0</v>
      </c>
      <c r="D11" s="345">
        <v>41</v>
      </c>
      <c r="E11" s="345">
        <v>118</v>
      </c>
      <c r="F11" s="345">
        <v>2395</v>
      </c>
      <c r="G11" s="345">
        <v>123</v>
      </c>
      <c r="H11" s="345">
        <v>4420</v>
      </c>
      <c r="I11" s="252">
        <f t="shared" si="0"/>
        <v>7097</v>
      </c>
      <c r="J11" s="469" t="s">
        <v>628</v>
      </c>
    </row>
    <row r="12" spans="1:10" s="1" customFormat="1" ht="35.1" customHeight="1" thickBot="1">
      <c r="A12" s="40" t="s">
        <v>562</v>
      </c>
      <c r="B12" s="348">
        <v>0</v>
      </c>
      <c r="C12" s="348">
        <v>0</v>
      </c>
      <c r="D12" s="348">
        <v>17</v>
      </c>
      <c r="E12" s="348">
        <v>42</v>
      </c>
      <c r="F12" s="348">
        <v>505</v>
      </c>
      <c r="G12" s="348">
        <v>0</v>
      </c>
      <c r="H12" s="348">
        <v>1339</v>
      </c>
      <c r="I12" s="253">
        <f t="shared" si="0"/>
        <v>1903</v>
      </c>
      <c r="J12" s="414" t="s">
        <v>563</v>
      </c>
    </row>
    <row r="13" spans="1:10" s="1" customFormat="1" ht="35.1" customHeight="1">
      <c r="A13" s="85" t="s">
        <v>58</v>
      </c>
      <c r="B13" s="355">
        <v>98</v>
      </c>
      <c r="C13" s="355">
        <v>22410</v>
      </c>
      <c r="D13" s="355">
        <v>42100</v>
      </c>
      <c r="E13" s="355">
        <v>55090</v>
      </c>
      <c r="F13" s="355">
        <v>35887</v>
      </c>
      <c r="G13" s="355">
        <v>1066</v>
      </c>
      <c r="H13" s="355">
        <v>4135</v>
      </c>
      <c r="I13" s="464">
        <f t="shared" si="0"/>
        <v>160786</v>
      </c>
      <c r="J13" s="470" t="s">
        <v>57</v>
      </c>
    </row>
    <row r="14" spans="1:10" s="6" customFormat="1" ht="30" customHeight="1">
      <c r="A14" s="112" t="s">
        <v>474</v>
      </c>
      <c r="B14" s="354">
        <f t="shared" ref="B14:I14" si="1">SUM(B7:B13)</f>
        <v>14795</v>
      </c>
      <c r="C14" s="354">
        <f t="shared" si="1"/>
        <v>178317</v>
      </c>
      <c r="D14" s="354">
        <f t="shared" si="1"/>
        <v>374886</v>
      </c>
      <c r="E14" s="354">
        <f t="shared" si="1"/>
        <v>496905</v>
      </c>
      <c r="F14" s="354">
        <f t="shared" si="1"/>
        <v>341442</v>
      </c>
      <c r="G14" s="259">
        <f t="shared" si="1"/>
        <v>56731</v>
      </c>
      <c r="H14" s="259">
        <f t="shared" si="1"/>
        <v>558508</v>
      </c>
      <c r="I14" s="259">
        <f t="shared" si="1"/>
        <v>2021584</v>
      </c>
      <c r="J14" s="471" t="s">
        <v>475</v>
      </c>
    </row>
    <row r="15" spans="1:10" ht="18" customHeight="1">
      <c r="A15" s="338" t="s">
        <v>71</v>
      </c>
      <c r="J15" s="337" t="s">
        <v>395</v>
      </c>
    </row>
    <row r="21" spans="2:9" ht="24.95" customHeight="1">
      <c r="B21" s="353"/>
      <c r="C21" s="353"/>
      <c r="D21" s="353"/>
      <c r="E21" s="353"/>
      <c r="F21" s="353"/>
      <c r="G21" s="353"/>
      <c r="H21" s="353"/>
      <c r="I21" s="353"/>
    </row>
    <row r="22" spans="2:9" ht="24.95" customHeight="1">
      <c r="B22" s="353"/>
      <c r="C22" s="353"/>
      <c r="D22" s="353"/>
      <c r="E22" s="353"/>
      <c r="F22" s="353"/>
      <c r="G22" s="353"/>
      <c r="H22" s="353"/>
      <c r="I22" s="353"/>
    </row>
    <row r="23" spans="2:9" ht="24.95" customHeight="1">
      <c r="B23" s="353"/>
      <c r="C23" s="353"/>
      <c r="D23" s="353"/>
      <c r="E23" s="353"/>
      <c r="F23" s="353"/>
      <c r="G23" s="353"/>
      <c r="H23" s="353"/>
      <c r="I23" s="353"/>
    </row>
    <row r="24" spans="2:9" ht="24.95" customHeight="1">
      <c r="B24" s="353"/>
      <c r="C24" s="353"/>
      <c r="D24" s="353"/>
      <c r="E24" s="353"/>
      <c r="F24" s="353"/>
      <c r="G24" s="353"/>
      <c r="H24" s="353"/>
      <c r="I24" s="353"/>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rightToLeft="1" view="pageBreakPreview" zoomScaleNormal="100" zoomScaleSheetLayoutView="100" workbookViewId="0">
      <selection activeCell="B7" sqref="B7:B13"/>
    </sheetView>
  </sheetViews>
  <sheetFormatPr defaultColWidth="11.42578125" defaultRowHeight="24.95" customHeight="1"/>
  <cols>
    <col min="1" max="1" width="30.7109375" style="337" customWidth="1"/>
    <col min="2" max="8" width="10.7109375" style="337" customWidth="1"/>
    <col min="9" max="9" width="11.85546875" style="337" bestFit="1" customWidth="1"/>
    <col min="10" max="10" width="32" style="337" customWidth="1"/>
    <col min="11" max="16384" width="11.42578125" style="337"/>
  </cols>
  <sheetData>
    <row r="1" spans="1:10" s="352" customFormat="1" ht="23.25">
      <c r="A1" s="1112" t="s">
        <v>1015</v>
      </c>
      <c r="B1" s="1112"/>
      <c r="C1" s="1112"/>
      <c r="D1" s="1112"/>
      <c r="E1" s="1112"/>
      <c r="F1" s="1112"/>
      <c r="G1" s="1112"/>
      <c r="H1" s="1112"/>
      <c r="I1" s="1112"/>
      <c r="J1" s="1112"/>
    </row>
    <row r="2" spans="1:10" s="352" customFormat="1" ht="20.25">
      <c r="A2" s="1113" t="s">
        <v>1133</v>
      </c>
      <c r="B2" s="1113"/>
      <c r="C2" s="1113"/>
      <c r="D2" s="1113"/>
      <c r="E2" s="1113"/>
      <c r="F2" s="1113"/>
      <c r="G2" s="1113"/>
      <c r="H2" s="1113"/>
      <c r="I2" s="1113"/>
      <c r="J2" s="1113"/>
    </row>
    <row r="3" spans="1:10" s="352" customFormat="1" ht="20.25">
      <c r="A3" s="1113">
        <v>2021</v>
      </c>
      <c r="B3" s="1113"/>
      <c r="C3" s="1113"/>
      <c r="D3" s="1113"/>
      <c r="E3" s="1113"/>
      <c r="F3" s="1113"/>
      <c r="G3" s="1113"/>
      <c r="H3" s="1113"/>
      <c r="I3" s="1113"/>
      <c r="J3" s="1113"/>
    </row>
    <row r="4" spans="1:10" s="748" customFormat="1" ht="21" customHeight="1">
      <c r="A4" s="745" t="s">
        <v>239</v>
      </c>
      <c r="B4" s="746"/>
      <c r="C4" s="746"/>
      <c r="D4" s="746"/>
      <c r="E4" s="746"/>
      <c r="F4" s="746"/>
      <c r="G4" s="746"/>
      <c r="H4" s="746"/>
      <c r="I4" s="746"/>
      <c r="J4" s="747" t="s">
        <v>240</v>
      </c>
    </row>
    <row r="5" spans="1:10" s="350" customFormat="1" ht="40.5" customHeight="1">
      <c r="A5" s="1118" t="s">
        <v>74</v>
      </c>
      <c r="B5" s="447" t="s">
        <v>0</v>
      </c>
      <c r="C5" s="447" t="s">
        <v>2</v>
      </c>
      <c r="D5" s="447" t="s">
        <v>4</v>
      </c>
      <c r="E5" s="447" t="s">
        <v>10</v>
      </c>
      <c r="F5" s="447" t="s">
        <v>12</v>
      </c>
      <c r="G5" s="447" t="s">
        <v>122</v>
      </c>
      <c r="H5" s="447" t="s">
        <v>116</v>
      </c>
      <c r="I5" s="447" t="s">
        <v>474</v>
      </c>
      <c r="J5" s="1120" t="s">
        <v>627</v>
      </c>
    </row>
    <row r="6" spans="1:10" s="349" customFormat="1" ht="32.25" customHeight="1">
      <c r="A6" s="1119"/>
      <c r="B6" s="448" t="s">
        <v>508</v>
      </c>
      <c r="C6" s="448" t="s">
        <v>1</v>
      </c>
      <c r="D6" s="448" t="s">
        <v>3</v>
      </c>
      <c r="E6" s="448" t="s">
        <v>9</v>
      </c>
      <c r="F6" s="448" t="s">
        <v>11</v>
      </c>
      <c r="G6" s="448" t="s">
        <v>126</v>
      </c>
      <c r="H6" s="448" t="s">
        <v>162</v>
      </c>
      <c r="I6" s="449" t="s">
        <v>475</v>
      </c>
      <c r="J6" s="1121"/>
    </row>
    <row r="7" spans="1:10" s="1" customFormat="1" ht="25.5" customHeight="1" thickBot="1">
      <c r="A7" s="45" t="s">
        <v>49</v>
      </c>
      <c r="B7" s="359">
        <v>0</v>
      </c>
      <c r="C7" s="359">
        <v>659</v>
      </c>
      <c r="D7" s="359">
        <v>5367</v>
      </c>
      <c r="E7" s="359">
        <v>11566</v>
      </c>
      <c r="F7" s="359">
        <v>38087</v>
      </c>
      <c r="G7" s="359">
        <v>2617</v>
      </c>
      <c r="H7" s="359">
        <v>52338</v>
      </c>
      <c r="I7" s="252">
        <f t="shared" ref="I7:I13" si="0">SUM(B7:H7)</f>
        <v>110634</v>
      </c>
      <c r="J7" s="469" t="s">
        <v>48</v>
      </c>
    </row>
    <row r="8" spans="1:10" s="1" customFormat="1" ht="35.1" customHeight="1" thickBot="1">
      <c r="A8" s="40" t="s">
        <v>50</v>
      </c>
      <c r="B8" s="360">
        <v>0</v>
      </c>
      <c r="C8" s="360">
        <v>668</v>
      </c>
      <c r="D8" s="360">
        <v>1278</v>
      </c>
      <c r="E8" s="360">
        <v>4197</v>
      </c>
      <c r="F8" s="360">
        <v>8734</v>
      </c>
      <c r="G8" s="360">
        <v>1996</v>
      </c>
      <c r="H8" s="360">
        <v>28611</v>
      </c>
      <c r="I8" s="253">
        <f t="shared" si="0"/>
        <v>45484</v>
      </c>
      <c r="J8" s="414" t="s">
        <v>336</v>
      </c>
    </row>
    <row r="9" spans="1:10" s="1" customFormat="1" ht="35.1" customHeight="1" thickBot="1">
      <c r="A9" s="45" t="s">
        <v>52</v>
      </c>
      <c r="B9" s="359">
        <v>0</v>
      </c>
      <c r="C9" s="359">
        <v>499</v>
      </c>
      <c r="D9" s="359">
        <v>1804</v>
      </c>
      <c r="E9" s="359">
        <v>3245</v>
      </c>
      <c r="F9" s="359">
        <v>4341</v>
      </c>
      <c r="G9" s="359">
        <v>2311</v>
      </c>
      <c r="H9" s="359">
        <v>14398</v>
      </c>
      <c r="I9" s="252">
        <f t="shared" si="0"/>
        <v>26598</v>
      </c>
      <c r="J9" s="469" t="s">
        <v>51</v>
      </c>
    </row>
    <row r="10" spans="1:10" s="1" customFormat="1" ht="35.1" customHeight="1" thickBot="1">
      <c r="A10" s="40" t="s">
        <v>54</v>
      </c>
      <c r="B10" s="360">
        <v>14697</v>
      </c>
      <c r="C10" s="360">
        <v>151269</v>
      </c>
      <c r="D10" s="360">
        <v>318672</v>
      </c>
      <c r="E10" s="360">
        <v>407399</v>
      </c>
      <c r="F10" s="360">
        <v>207113</v>
      </c>
      <c r="G10" s="360">
        <v>37457</v>
      </c>
      <c r="H10" s="360">
        <v>323305</v>
      </c>
      <c r="I10" s="253">
        <f t="shared" si="0"/>
        <v>1459912</v>
      </c>
      <c r="J10" s="414" t="s">
        <v>53</v>
      </c>
    </row>
    <row r="11" spans="1:10" s="1" customFormat="1" ht="35.1" customHeight="1" thickBot="1">
      <c r="A11" s="45" t="s">
        <v>56</v>
      </c>
      <c r="B11" s="359">
        <v>0</v>
      </c>
      <c r="C11" s="359">
        <v>0</v>
      </c>
      <c r="D11" s="359">
        <v>41</v>
      </c>
      <c r="E11" s="359">
        <v>86</v>
      </c>
      <c r="F11" s="359">
        <v>2012</v>
      </c>
      <c r="G11" s="359">
        <v>123</v>
      </c>
      <c r="H11" s="359">
        <v>2850</v>
      </c>
      <c r="I11" s="252">
        <f t="shared" si="0"/>
        <v>5112</v>
      </c>
      <c r="J11" s="469" t="s">
        <v>628</v>
      </c>
    </row>
    <row r="12" spans="1:10" s="1" customFormat="1" ht="35.1" customHeight="1" thickBot="1">
      <c r="A12" s="40" t="s">
        <v>562</v>
      </c>
      <c r="B12" s="360">
        <v>0</v>
      </c>
      <c r="C12" s="360">
        <v>0</v>
      </c>
      <c r="D12" s="360">
        <v>17</v>
      </c>
      <c r="E12" s="360">
        <v>25</v>
      </c>
      <c r="F12" s="360">
        <v>277</v>
      </c>
      <c r="G12" s="360">
        <v>0</v>
      </c>
      <c r="H12" s="360">
        <v>1125</v>
      </c>
      <c r="I12" s="253">
        <f t="shared" si="0"/>
        <v>1444</v>
      </c>
      <c r="J12" s="414" t="s">
        <v>563</v>
      </c>
    </row>
    <row r="13" spans="1:10" s="1" customFormat="1" ht="35.1" customHeight="1">
      <c r="A13" s="85" t="s">
        <v>58</v>
      </c>
      <c r="B13" s="404">
        <v>0</v>
      </c>
      <c r="C13" s="404">
        <v>10591</v>
      </c>
      <c r="D13" s="404">
        <v>21815</v>
      </c>
      <c r="E13" s="404">
        <v>24865</v>
      </c>
      <c r="F13" s="404">
        <v>6830</v>
      </c>
      <c r="G13" s="404">
        <v>201</v>
      </c>
      <c r="H13" s="404">
        <v>111</v>
      </c>
      <c r="I13" s="464">
        <f t="shared" si="0"/>
        <v>64413</v>
      </c>
      <c r="J13" s="470" t="s">
        <v>57</v>
      </c>
    </row>
    <row r="14" spans="1:10" s="6" customFormat="1" ht="30" customHeight="1">
      <c r="A14" s="112" t="s">
        <v>474</v>
      </c>
      <c r="B14" s="354">
        <f t="shared" ref="B14:I14" si="1">SUM(B7:B13)</f>
        <v>14697</v>
      </c>
      <c r="C14" s="354">
        <f t="shared" si="1"/>
        <v>163686</v>
      </c>
      <c r="D14" s="354">
        <f t="shared" si="1"/>
        <v>348994</v>
      </c>
      <c r="E14" s="354">
        <f t="shared" si="1"/>
        <v>451383</v>
      </c>
      <c r="F14" s="354">
        <f t="shared" si="1"/>
        <v>267394</v>
      </c>
      <c r="G14" s="259">
        <f t="shared" si="1"/>
        <v>44705</v>
      </c>
      <c r="H14" s="259">
        <f t="shared" si="1"/>
        <v>422738</v>
      </c>
      <c r="I14" s="259">
        <f t="shared" si="1"/>
        <v>1713597</v>
      </c>
      <c r="J14" s="471" t="s">
        <v>475</v>
      </c>
    </row>
    <row r="15" spans="1:10" ht="18" customHeight="1">
      <c r="A15" s="338" t="s">
        <v>71</v>
      </c>
      <c r="J15" s="337" t="s">
        <v>395</v>
      </c>
    </row>
    <row r="21" spans="2:9" ht="24.95" customHeight="1">
      <c r="B21" s="353"/>
      <c r="C21" s="353"/>
      <c r="D21" s="353"/>
      <c r="E21" s="353"/>
      <c r="F21" s="353"/>
      <c r="G21" s="353"/>
      <c r="H21" s="353"/>
      <c r="I21" s="353"/>
    </row>
    <row r="22" spans="2:9" ht="24.95" customHeight="1">
      <c r="B22" s="353"/>
      <c r="C22" s="353"/>
      <c r="D22" s="353"/>
      <c r="E22" s="353"/>
      <c r="F22" s="353"/>
      <c r="G22" s="353"/>
      <c r="H22" s="353"/>
      <c r="I22" s="353"/>
    </row>
    <row r="23" spans="2:9" ht="24.95" customHeight="1">
      <c r="B23" s="353"/>
      <c r="C23" s="353"/>
      <c r="D23" s="353"/>
      <c r="E23" s="353"/>
      <c r="F23" s="353"/>
      <c r="G23" s="353"/>
      <c r="H23" s="353"/>
      <c r="I23" s="353"/>
    </row>
    <row r="24" spans="2:9" ht="24.95" customHeight="1">
      <c r="B24" s="353"/>
      <c r="C24" s="353"/>
      <c r="D24" s="353"/>
      <c r="E24" s="353"/>
      <c r="F24" s="353"/>
      <c r="G24" s="353"/>
      <c r="H24" s="353"/>
      <c r="I24" s="353"/>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Annual Bulletin Labour force sample survey, 2021</EnglishTitle>
    <PublishingRollupImage xmlns="http://schemas.microsoft.com/sharepoint/v3" xsi:nil="true"/>
    <TaxCatchAll xmlns="b1657202-86a7-46c3-ba71-02bb0da5a392">
      <Value>643</Value>
      <Value>656</Value>
      <Value>179</Value>
      <Value>178</Value>
      <Value>645</Value>
    </TaxCatchAll>
    <DocType xmlns="b1657202-86a7-46c3-ba71-02bb0da5a392">
      <Value>Publication</Value>
    </DocType>
    <DocumentDescription xmlns="b1657202-86a7-46c3-ba71-02bb0da5a392">النشرة السنوية لمسح القوى العاملة بالعينة 2021</DocumentDescription>
    <DocPeriodicity xmlns="423524d6-f9d7-4b47-aadf-7b8f6888b7b0">Annual</DocPeriodicity>
    <DocumentDescription0 xmlns="423524d6-f9d7-4b47-aadf-7b8f6888b7b0">Annual Bulletin Labour force sample survey, 2020</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LaborForce</TermName>
          <TermId xmlns="http://schemas.microsoft.com/office/infopath/2007/PartnerControls">2610ddd0-b4c1-4be7-bb96-861407c6255d</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Economic</TermName>
          <TermId xmlns="http://schemas.microsoft.com/office/infopath/2007/PartnerControls">d7e8a056-d6ab-482e-bf61-3a160944221a</TermId>
        </TermInfo>
      </Terms>
    </TaxKeywordTaxHTField>
    <Year xmlns="b1657202-86a7-46c3-ba71-02bb0da5a392">2021</Year>
    <PublishingStartDate xmlns="http://schemas.microsoft.com/sharepoint/v3">2022-09-19T21:00:00+00:00</PublishingStartDate>
    <Visible xmlns="b1657202-86a7-46c3-ba71-02bb0da5a392">true</Visible>
    <ArabicTitle xmlns="b1657202-86a7-46c3-ba71-02bb0da5a392">النشرة السنوية لمسح القوى العاملة بالعينة 2021</ArabicTitle>
  </documentManagement>
</p:properties>
</file>

<file path=customXml/itemProps1.xml><?xml version="1.0" encoding="utf-8"?>
<ds:datastoreItem xmlns:ds="http://schemas.openxmlformats.org/officeDocument/2006/customXml" ds:itemID="{A3FCBA68-09FE-47CC-A53E-07E8A102CB1B}"/>
</file>

<file path=customXml/itemProps2.xml><?xml version="1.0" encoding="utf-8"?>
<ds:datastoreItem xmlns:ds="http://schemas.openxmlformats.org/officeDocument/2006/customXml" ds:itemID="{34174CAE-F496-4F48-AE32-A33BA8A219A8}"/>
</file>

<file path=customXml/itemProps3.xml><?xml version="1.0" encoding="utf-8"?>
<ds:datastoreItem xmlns:ds="http://schemas.openxmlformats.org/officeDocument/2006/customXml" ds:itemID="{7DC96EC0-D8DE-4A30-8362-B6C52B1853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156</vt:i4>
      </vt:variant>
      <vt:variant>
        <vt:lpstr>Charts</vt:lpstr>
      </vt:variant>
      <vt:variant>
        <vt:i4>18</vt:i4>
      </vt:variant>
      <vt:variant>
        <vt:lpstr>Named Ranges</vt:lpstr>
      </vt:variant>
      <vt:variant>
        <vt:i4>251</vt:i4>
      </vt:variant>
    </vt:vector>
  </HeadingPairs>
  <TitlesOfParts>
    <vt:vector size="425" baseType="lpstr">
      <vt:lpstr>Titel</vt:lpstr>
      <vt:lpstr>Photo</vt:lpstr>
      <vt:lpstr>Pref.</vt:lpstr>
      <vt:lpstr>-</vt:lpstr>
      <vt:lpstr>Contents 1</vt:lpstr>
      <vt:lpstr>Contents 2</vt:lpstr>
      <vt:lpstr>Contents 3</vt:lpstr>
      <vt:lpstr>Goals</vt:lpstr>
      <vt:lpstr>Survey description</vt:lpstr>
      <vt:lpstr>Survey Implementation</vt:lpstr>
      <vt:lpstr>Def.</vt:lpstr>
      <vt:lpstr>Indicators</vt:lpstr>
      <vt:lpstr>First Section</vt:lpstr>
      <vt:lpstr>1A</vt:lpstr>
      <vt:lpstr>2A</vt:lpstr>
      <vt:lpstr>3A</vt:lpstr>
      <vt:lpstr>4A</vt:lpstr>
      <vt:lpstr>5A</vt:lpstr>
      <vt:lpstr>6A</vt:lpstr>
      <vt:lpstr>7A</vt:lpstr>
      <vt:lpstr>8A</vt:lpstr>
      <vt:lpstr>9A</vt:lpstr>
      <vt:lpstr>10A</vt:lpstr>
      <vt:lpstr>11A</vt:lpstr>
      <vt:lpstr>12A</vt:lpstr>
      <vt:lpstr>13A</vt:lpstr>
      <vt:lpstr>14A</vt:lpstr>
      <vt:lpstr>15A</vt:lpstr>
      <vt:lpstr>16A</vt:lpstr>
      <vt:lpstr>17A</vt:lpstr>
      <vt:lpstr>18A</vt:lpstr>
      <vt:lpstr>19A</vt:lpstr>
      <vt:lpstr>20A</vt:lpstr>
      <vt:lpstr>21A</vt:lpstr>
      <vt:lpstr>22A</vt:lpstr>
      <vt:lpstr>Second Section</vt:lpstr>
      <vt:lpstr>Chapter 1</vt:lpstr>
      <vt:lpstr>1</vt:lpstr>
      <vt:lpstr>2</vt:lpstr>
      <vt:lpstr>3</vt:lpstr>
      <vt:lpstr>4</vt:lpstr>
      <vt:lpstr>5</vt:lpstr>
      <vt:lpstr>6</vt:lpstr>
      <vt:lpstr>07</vt:lpstr>
      <vt:lpstr>08</vt:lpstr>
      <vt:lpstr>09</vt:lpstr>
      <vt:lpstr>10</vt:lpstr>
      <vt:lpstr>11</vt:lpstr>
      <vt:lpstr>12</vt:lpstr>
      <vt:lpstr>13</vt:lpstr>
      <vt:lpstr>14</vt:lpstr>
      <vt:lpstr>15</vt:lpstr>
      <vt:lpstr>16</vt:lpstr>
      <vt:lpstr>17</vt:lpstr>
      <vt:lpstr>Chapter 2</vt:lpstr>
      <vt:lpstr>18</vt:lpstr>
      <vt:lpstr>19</vt:lpstr>
      <vt:lpstr>20</vt:lpstr>
      <vt:lpstr>021</vt:lpstr>
      <vt:lpstr>022</vt:lpstr>
      <vt:lpstr>023</vt:lpstr>
      <vt:lpstr>024</vt:lpstr>
      <vt:lpstr>025</vt:lpstr>
      <vt:lpstr>026</vt:lpstr>
      <vt:lpstr>027</vt:lpstr>
      <vt:lpstr>028</vt:lpstr>
      <vt:lpstr>029</vt:lpstr>
      <vt:lpstr>030</vt:lpstr>
      <vt:lpstr>031</vt:lpstr>
      <vt:lpstr>032</vt:lpstr>
      <vt:lpstr>033</vt:lpstr>
      <vt:lpstr>034</vt:lpstr>
      <vt:lpstr>035</vt:lpstr>
      <vt:lpstr>036</vt:lpstr>
      <vt:lpstr>037</vt:lpstr>
      <vt:lpstr>038</vt:lpstr>
      <vt:lpstr>039</vt:lpstr>
      <vt:lpstr>040</vt:lpstr>
      <vt:lpstr>041</vt:lpstr>
      <vt:lpstr>042</vt:lpstr>
      <vt:lpstr>043</vt:lpstr>
      <vt:lpstr>044</vt:lpstr>
      <vt:lpstr>045</vt:lpstr>
      <vt:lpstr>046</vt:lpstr>
      <vt:lpstr>047</vt:lpstr>
      <vt:lpstr>048</vt:lpstr>
      <vt:lpstr>049</vt:lpstr>
      <vt:lpstr>050</vt:lpstr>
      <vt:lpstr>051</vt:lpstr>
      <vt:lpstr>052</vt:lpstr>
      <vt:lpstr>053</vt:lpstr>
      <vt:lpstr>054</vt:lpstr>
      <vt:lpstr>055</vt:lpstr>
      <vt:lpstr>056</vt:lpstr>
      <vt:lpstr>057</vt:lpstr>
      <vt:lpstr>058</vt:lpstr>
      <vt:lpstr>059</vt:lpstr>
      <vt:lpstr>060</vt:lpstr>
      <vt:lpstr>061</vt:lpstr>
      <vt:lpstr>062</vt:lpstr>
      <vt:lpstr>063</vt:lpstr>
      <vt:lpstr>064</vt:lpstr>
      <vt:lpstr>065</vt:lpstr>
      <vt:lpstr>066</vt:lpstr>
      <vt:lpstr>067</vt:lpstr>
      <vt:lpstr>068</vt:lpstr>
      <vt:lpstr>069</vt:lpstr>
      <vt:lpstr>070</vt:lpstr>
      <vt:lpstr>071</vt:lpstr>
      <vt:lpstr>072</vt:lpstr>
      <vt:lpstr>073</vt:lpstr>
      <vt:lpstr>074</vt:lpstr>
      <vt:lpstr>075</vt:lpstr>
      <vt:lpstr>076</vt:lpstr>
      <vt:lpstr>077</vt:lpstr>
      <vt:lpstr>078</vt:lpstr>
      <vt:lpstr>079</vt:lpstr>
      <vt:lpstr>080</vt:lpstr>
      <vt:lpstr>081</vt:lpstr>
      <vt:lpstr>082</vt:lpstr>
      <vt:lpstr>083</vt:lpstr>
      <vt:lpstr>084</vt:lpstr>
      <vt:lpstr>085</vt:lpstr>
      <vt:lpstr>086</vt:lpstr>
      <vt:lpstr>087</vt:lpstr>
      <vt:lpstr>088</vt:lpstr>
      <vt:lpstr>089</vt:lpstr>
      <vt:lpstr>090</vt:lpstr>
      <vt:lpstr>091</vt:lpstr>
      <vt:lpstr>092</vt:lpstr>
      <vt:lpstr>093</vt:lpstr>
      <vt:lpstr>094</vt:lpstr>
      <vt:lpstr>095</vt:lpstr>
      <vt:lpstr>096</vt:lpstr>
      <vt:lpstr>097</vt:lpstr>
      <vt:lpstr>098</vt:lpstr>
      <vt:lpstr>099</vt:lpstr>
      <vt:lpstr>100</vt:lpstr>
      <vt:lpstr>101</vt:lpstr>
      <vt:lpstr>Chapter 3</vt:lpstr>
      <vt:lpstr>102</vt:lpstr>
      <vt:lpstr>103</vt:lpstr>
      <vt:lpstr>104</vt:lpstr>
      <vt:lpstr>105</vt:lpstr>
      <vt:lpstr>106</vt:lpstr>
      <vt:lpstr>107</vt:lpstr>
      <vt:lpstr>108</vt:lpstr>
      <vt:lpstr>109</vt:lpstr>
      <vt:lpstr>110 </vt:lpstr>
      <vt:lpstr>111</vt:lpstr>
      <vt:lpstr>112</vt:lpstr>
      <vt:lpstr>113</vt:lpstr>
      <vt:lpstr>Chapter 4</vt:lpstr>
      <vt:lpstr>114</vt:lpstr>
      <vt:lpstr>115</vt:lpstr>
      <vt:lpstr>116</vt:lpstr>
      <vt:lpstr>GR-1</vt:lpstr>
      <vt:lpstr>GR-2</vt:lpstr>
      <vt:lpstr>GR-3</vt:lpstr>
      <vt:lpstr>GR-4</vt:lpstr>
      <vt:lpstr>GR-5</vt:lpstr>
      <vt:lpstr>GR-6</vt:lpstr>
      <vt:lpstr>GR-7</vt:lpstr>
      <vt:lpstr>GR-8</vt:lpstr>
      <vt:lpstr>GR-9</vt:lpstr>
      <vt:lpstr>GR-10</vt:lpstr>
      <vt:lpstr>GR-11</vt:lpstr>
      <vt:lpstr>GR-12</vt:lpstr>
      <vt:lpstr>GR-13</vt:lpstr>
      <vt:lpstr>GR-14</vt:lpstr>
      <vt:lpstr>GR-15</vt:lpstr>
      <vt:lpstr>GR-16</vt:lpstr>
      <vt:lpstr>GR-17</vt:lpstr>
      <vt:lpstr>GR-18</vt:lpstr>
      <vt:lpstr>'Survey description'!_Toc168128961</vt:lpstr>
      <vt:lpstr>Def.!OLE_LINK3</vt:lpstr>
      <vt:lpstr>'-'!Print_Area</vt:lpstr>
      <vt:lpstr>'021'!Print_Area</vt:lpstr>
      <vt:lpstr>'022'!Print_Area</vt:lpstr>
      <vt:lpstr>'023'!Print_Area</vt:lpstr>
      <vt:lpstr>'024'!Print_Area</vt:lpstr>
      <vt:lpstr>'025'!Print_Area</vt:lpstr>
      <vt:lpstr>'026'!Print_Area</vt:lpstr>
      <vt:lpstr>'027'!Print_Area</vt:lpstr>
      <vt:lpstr>'028'!Print_Area</vt:lpstr>
      <vt:lpstr>'029'!Print_Area</vt:lpstr>
      <vt:lpstr>'030'!Print_Area</vt:lpstr>
      <vt:lpstr>'031'!Print_Area</vt:lpstr>
      <vt:lpstr>'032'!Print_Area</vt:lpstr>
      <vt:lpstr>'033'!Print_Area</vt:lpstr>
      <vt:lpstr>'034'!Print_Area</vt:lpstr>
      <vt:lpstr>'035'!Print_Area</vt:lpstr>
      <vt:lpstr>'036'!Print_Area</vt:lpstr>
      <vt:lpstr>'037'!Print_Area</vt:lpstr>
      <vt:lpstr>'038'!Print_Area</vt:lpstr>
      <vt:lpstr>'039'!Print_Area</vt:lpstr>
      <vt:lpstr>'040'!Print_Area</vt:lpstr>
      <vt:lpstr>'041'!Print_Area</vt:lpstr>
      <vt:lpstr>'042'!Print_Area</vt:lpstr>
      <vt:lpstr>'043'!Print_Area</vt:lpstr>
      <vt:lpstr>'044'!Print_Area</vt:lpstr>
      <vt:lpstr>'045'!Print_Area</vt:lpstr>
      <vt:lpstr>'046'!Print_Area</vt:lpstr>
      <vt:lpstr>'047'!Print_Area</vt:lpstr>
      <vt:lpstr>'048'!Print_Area</vt:lpstr>
      <vt:lpstr>'049'!Print_Area</vt:lpstr>
      <vt:lpstr>'050'!Print_Area</vt:lpstr>
      <vt:lpstr>'051'!Print_Area</vt:lpstr>
      <vt:lpstr>'052'!Print_Area</vt:lpstr>
      <vt:lpstr>'053'!Print_Area</vt:lpstr>
      <vt:lpstr>'054'!Print_Area</vt:lpstr>
      <vt:lpstr>'055'!Print_Area</vt:lpstr>
      <vt:lpstr>'056'!Print_Area</vt:lpstr>
      <vt:lpstr>'057'!Print_Area</vt:lpstr>
      <vt:lpstr>'058'!Print_Area</vt:lpstr>
      <vt:lpstr>'059'!Print_Area</vt:lpstr>
      <vt:lpstr>'060'!Print_Area</vt:lpstr>
      <vt:lpstr>'061'!Print_Area</vt:lpstr>
      <vt:lpstr>'062'!Print_Area</vt:lpstr>
      <vt:lpstr>'063'!Print_Area</vt:lpstr>
      <vt:lpstr>'064'!Print_Area</vt:lpstr>
      <vt:lpstr>'065'!Print_Area</vt:lpstr>
      <vt:lpstr>'066'!Print_Area</vt:lpstr>
      <vt:lpstr>'067'!Print_Area</vt:lpstr>
      <vt:lpstr>'068'!Print_Area</vt:lpstr>
      <vt:lpstr>'069'!Print_Area</vt:lpstr>
      <vt:lpstr>'07'!Print_Area</vt:lpstr>
      <vt:lpstr>'070'!Print_Area</vt:lpstr>
      <vt:lpstr>'071'!Print_Area</vt:lpstr>
      <vt:lpstr>'072'!Print_Area</vt:lpstr>
      <vt:lpstr>'073'!Print_Area</vt:lpstr>
      <vt:lpstr>'074'!Print_Area</vt:lpstr>
      <vt:lpstr>'075'!Print_Area</vt:lpstr>
      <vt:lpstr>'076'!Print_Area</vt:lpstr>
      <vt:lpstr>'077'!Print_Area</vt:lpstr>
      <vt:lpstr>'078'!Print_Area</vt:lpstr>
      <vt:lpstr>'079'!Print_Area</vt:lpstr>
      <vt:lpstr>'08'!Print_Area</vt:lpstr>
      <vt:lpstr>'080'!Print_Area</vt:lpstr>
      <vt:lpstr>'081'!Print_Area</vt:lpstr>
      <vt:lpstr>'082'!Print_Area</vt:lpstr>
      <vt:lpstr>'083'!Print_Area</vt:lpstr>
      <vt:lpstr>'084'!Print_Area</vt:lpstr>
      <vt:lpstr>'085'!Print_Area</vt:lpstr>
      <vt:lpstr>'086'!Print_Area</vt:lpstr>
      <vt:lpstr>'087'!Print_Area</vt:lpstr>
      <vt:lpstr>'088'!Print_Area</vt:lpstr>
      <vt:lpstr>'089'!Print_Area</vt:lpstr>
      <vt:lpstr>'09'!Print_Area</vt:lpstr>
      <vt:lpstr>'090'!Print_Area</vt:lpstr>
      <vt:lpstr>'091'!Print_Area</vt:lpstr>
      <vt:lpstr>'092'!Print_Area</vt:lpstr>
      <vt:lpstr>'093'!Print_Area</vt:lpstr>
      <vt:lpstr>'094'!Print_Area</vt:lpstr>
      <vt:lpstr>'095'!Print_Area</vt:lpstr>
      <vt:lpstr>'096'!Print_Area</vt:lpstr>
      <vt:lpstr>'097'!Print_Area</vt:lpstr>
      <vt:lpstr>'098'!Print_Area</vt:lpstr>
      <vt:lpstr>'099'!Print_Area</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'10A'!Print_Area</vt:lpstr>
      <vt:lpstr>'11'!Print_Area</vt:lpstr>
      <vt:lpstr>'110 '!Print_Area</vt:lpstr>
      <vt:lpstr>'111'!Print_Area</vt:lpstr>
      <vt:lpstr>'112'!Print_Area</vt:lpstr>
      <vt:lpstr>'113'!Print_Area</vt:lpstr>
      <vt:lpstr>'114'!Print_Area</vt:lpstr>
      <vt:lpstr>'115'!Print_Area</vt:lpstr>
      <vt:lpstr>'116'!Print_Area</vt:lpstr>
      <vt:lpstr>'11A'!Print_Area</vt:lpstr>
      <vt:lpstr>'12A'!Print_Area</vt:lpstr>
      <vt:lpstr>'13'!Print_Area</vt:lpstr>
      <vt:lpstr>'13A'!Print_Area</vt:lpstr>
      <vt:lpstr>'14'!Print_Area</vt:lpstr>
      <vt:lpstr>'14A'!Print_Area</vt:lpstr>
      <vt:lpstr>'15'!Print_Area</vt:lpstr>
      <vt:lpstr>'15A'!Print_Area</vt:lpstr>
      <vt:lpstr>'16'!Print_Area</vt:lpstr>
      <vt:lpstr>'16A'!Print_Area</vt:lpstr>
      <vt:lpstr>'17'!Print_Area</vt:lpstr>
      <vt:lpstr>'17A'!Print_Area</vt:lpstr>
      <vt:lpstr>'18'!Print_Area</vt:lpstr>
      <vt:lpstr>'18A'!Print_Area</vt:lpstr>
      <vt:lpstr>'19'!Print_Area</vt:lpstr>
      <vt:lpstr>'19A'!Print_Area</vt:lpstr>
      <vt:lpstr>'1A'!Print_Area</vt:lpstr>
      <vt:lpstr>'2'!Print_Area</vt:lpstr>
      <vt:lpstr>'20'!Print_Area</vt:lpstr>
      <vt:lpstr>'20A'!Print_Area</vt:lpstr>
      <vt:lpstr>'21A'!Print_Area</vt:lpstr>
      <vt:lpstr>'22A'!Print_Area</vt:lpstr>
      <vt:lpstr>'2A'!Print_Area</vt:lpstr>
      <vt:lpstr>'3'!Print_Area</vt:lpstr>
      <vt:lpstr>'3A'!Print_Area</vt:lpstr>
      <vt:lpstr>'4'!Print_Area</vt:lpstr>
      <vt:lpstr>'4A'!Print_Area</vt:lpstr>
      <vt:lpstr>'5'!Print_Area</vt:lpstr>
      <vt:lpstr>'5A'!Print_Area</vt:lpstr>
      <vt:lpstr>'6'!Print_Area</vt:lpstr>
      <vt:lpstr>'6A'!Print_Area</vt:lpstr>
      <vt:lpstr>'7A'!Print_Area</vt:lpstr>
      <vt:lpstr>'8A'!Print_Area</vt:lpstr>
      <vt:lpstr>'9A'!Print_Area</vt:lpstr>
      <vt:lpstr>'Chapter 1'!Print_Area</vt:lpstr>
      <vt:lpstr>'Chapter 2'!Print_Area</vt:lpstr>
      <vt:lpstr>'Chapter 3'!Print_Area</vt:lpstr>
      <vt:lpstr>'Chapter 4'!Print_Area</vt:lpstr>
      <vt:lpstr>'Contents 1'!Print_Area</vt:lpstr>
      <vt:lpstr>'Contents 2'!Print_Area</vt:lpstr>
      <vt:lpstr>'Contents 3'!Print_Area</vt:lpstr>
      <vt:lpstr>Def.!Print_Area</vt:lpstr>
      <vt:lpstr>'First Section'!Print_Area</vt:lpstr>
      <vt:lpstr>Goals!Print_Area</vt:lpstr>
      <vt:lpstr>Photo!Print_Area</vt:lpstr>
      <vt:lpstr>Pref.!Print_Area</vt:lpstr>
      <vt:lpstr>'Second Section'!Print_Area</vt:lpstr>
      <vt:lpstr>'Survey description'!Print_Area</vt:lpstr>
      <vt:lpstr>'Survey Implementation'!Print_Area</vt:lpstr>
      <vt:lpstr>Titel!Print_Area</vt:lpstr>
      <vt:lpstr>'021'!Print_Titles</vt:lpstr>
      <vt:lpstr>'022'!Print_Titles</vt:lpstr>
      <vt:lpstr>'023'!Print_Titles</vt:lpstr>
      <vt:lpstr>'024'!Print_Titles</vt:lpstr>
      <vt:lpstr>'025'!Print_Titles</vt:lpstr>
      <vt:lpstr>'026'!Print_Titles</vt:lpstr>
      <vt:lpstr>'027'!Print_Titles</vt:lpstr>
      <vt:lpstr>'028'!Print_Titles</vt:lpstr>
      <vt:lpstr>'029'!Print_Titles</vt:lpstr>
      <vt:lpstr>'030'!Print_Titles</vt:lpstr>
      <vt:lpstr>'031'!Print_Titles</vt:lpstr>
      <vt:lpstr>'032'!Print_Titles</vt:lpstr>
      <vt:lpstr>'033'!Print_Titles</vt:lpstr>
      <vt:lpstr>'034'!Print_Titles</vt:lpstr>
      <vt:lpstr>'035'!Print_Titles</vt:lpstr>
      <vt:lpstr>'036'!Print_Titles</vt:lpstr>
      <vt:lpstr>'037'!Print_Titles</vt:lpstr>
      <vt:lpstr>'038'!Print_Titles</vt:lpstr>
      <vt:lpstr>'039'!Print_Titles</vt:lpstr>
      <vt:lpstr>'040'!Print_Titles</vt:lpstr>
      <vt:lpstr>'041'!Print_Titles</vt:lpstr>
      <vt:lpstr>'042'!Print_Titles</vt:lpstr>
      <vt:lpstr>'043'!Print_Titles</vt:lpstr>
      <vt:lpstr>'044'!Print_Titles</vt:lpstr>
      <vt:lpstr>'045'!Print_Titles</vt:lpstr>
      <vt:lpstr>'046'!Print_Titles</vt:lpstr>
      <vt:lpstr>'047'!Print_Titles</vt:lpstr>
      <vt:lpstr>'048'!Print_Titles</vt:lpstr>
      <vt:lpstr>'049'!Print_Titles</vt:lpstr>
      <vt:lpstr>'050'!Print_Titles</vt:lpstr>
      <vt:lpstr>'051'!Print_Titles</vt:lpstr>
      <vt:lpstr>'052'!Print_Titles</vt:lpstr>
      <vt:lpstr>'053'!Print_Titles</vt:lpstr>
      <vt:lpstr>'054'!Print_Titles</vt:lpstr>
      <vt:lpstr>'055'!Print_Titles</vt:lpstr>
      <vt:lpstr>'056'!Print_Titles</vt:lpstr>
      <vt:lpstr>'057'!Print_Titles</vt:lpstr>
      <vt:lpstr>'058'!Print_Titles</vt:lpstr>
      <vt:lpstr>'059'!Print_Titles</vt:lpstr>
      <vt:lpstr>'060'!Print_Titles</vt:lpstr>
      <vt:lpstr>'061'!Print_Titles</vt:lpstr>
      <vt:lpstr>'062'!Print_Titles</vt:lpstr>
      <vt:lpstr>'063'!Print_Titles</vt:lpstr>
      <vt:lpstr>'064'!Print_Titles</vt:lpstr>
      <vt:lpstr>'065'!Print_Titles</vt:lpstr>
      <vt:lpstr>'066'!Print_Titles</vt:lpstr>
      <vt:lpstr>'067'!Print_Titles</vt:lpstr>
      <vt:lpstr>'068'!Print_Titles</vt:lpstr>
      <vt:lpstr>'069'!Print_Titles</vt:lpstr>
      <vt:lpstr>'070'!Print_Titles</vt:lpstr>
      <vt:lpstr>'071'!Print_Titles</vt:lpstr>
      <vt:lpstr>'072'!Print_Titles</vt:lpstr>
      <vt:lpstr>'073'!Print_Titles</vt:lpstr>
      <vt:lpstr>'074'!Print_Titles</vt:lpstr>
      <vt:lpstr>'075'!Print_Titles</vt:lpstr>
      <vt:lpstr>'076'!Print_Titles</vt:lpstr>
      <vt:lpstr>'077'!Print_Titles</vt:lpstr>
      <vt:lpstr>'078'!Print_Titles</vt:lpstr>
      <vt:lpstr>'079'!Print_Titles</vt:lpstr>
      <vt:lpstr>'080'!Print_Titles</vt:lpstr>
      <vt:lpstr>'081'!Print_Titles</vt:lpstr>
      <vt:lpstr>'082'!Print_Titles</vt:lpstr>
      <vt:lpstr>'083'!Print_Titles</vt:lpstr>
      <vt:lpstr>'084'!Print_Titles</vt:lpstr>
      <vt:lpstr>'085'!Print_Titles</vt:lpstr>
      <vt:lpstr>'086'!Print_Titles</vt:lpstr>
      <vt:lpstr>'087'!Print_Titles</vt:lpstr>
      <vt:lpstr>'088'!Print_Titles</vt:lpstr>
      <vt:lpstr>'089'!Print_Titles</vt:lpstr>
      <vt:lpstr>'090'!Print_Titles</vt:lpstr>
      <vt:lpstr>'091'!Print_Titles</vt:lpstr>
      <vt:lpstr>'092'!Print_Titles</vt:lpstr>
      <vt:lpstr>'093'!Print_Titles</vt:lpstr>
      <vt:lpstr>'094'!Print_Titles</vt:lpstr>
      <vt:lpstr>'095'!Print_Titles</vt:lpstr>
      <vt:lpstr>'096'!Print_Titles</vt:lpstr>
      <vt:lpstr>'097'!Print_Titles</vt:lpstr>
      <vt:lpstr>'098'!Print_Titles</vt:lpstr>
      <vt:lpstr>'099'!Print_Titles</vt:lpstr>
      <vt:lpstr>'1'!Print_Titles</vt:lpstr>
      <vt:lpstr>'100'!Print_Titles</vt:lpstr>
      <vt:lpstr>'101'!Print_Titles</vt:lpstr>
      <vt:lpstr>'18'!Print_Titles</vt:lpstr>
      <vt:lpstr>'19'!Print_Titles</vt:lpstr>
      <vt:lpstr>'2'!Print_Titles</vt:lpstr>
      <vt:lpstr>'20'!Print_Titles</vt:lpstr>
      <vt:lpstr>'3'!Print_Titles</vt:lpstr>
      <vt:lpstr>'4'!Print_Titles</vt:lpstr>
      <vt:lpstr>'Contents 1'!Print_Titles</vt:lpstr>
      <vt:lpstr>'Contents 2'!Print_Titles</vt:lpstr>
      <vt:lpstr>'Contents 3'!Print_Titles</vt:lpstr>
      <vt:lpstr>Def.!Print_Titles</vt:lpstr>
      <vt:lpstr>Indicators!Print_Titles</vt:lpstr>
      <vt:lpstr>'Survey description'!Print_Titles</vt:lpstr>
      <vt:lpstr>'Survey Implementation'!Print_Titles</vt:lpstr>
    </vt:vector>
  </TitlesOfParts>
  <Company>Planning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Bulletin Labour force sample survey, 2021</dc:title>
  <dc:creator>aabdelwahab</dc:creator>
  <cp:keywords>LaborForce; Economic; Planning and Statistics Authority; Qatar; PSA</cp:keywords>
  <cp:lastModifiedBy>Amjad Ahmed Abdelwahab</cp:lastModifiedBy>
  <cp:lastPrinted>2022-09-13T05:41:39Z</cp:lastPrinted>
  <dcterms:created xsi:type="dcterms:W3CDTF">2008-04-17T06:52:23Z</dcterms:created>
  <dcterms:modified xsi:type="dcterms:W3CDTF">2022-09-18T08:51:23Z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643;#PSA|0e57c6e0-7d64-49c5-8339-fa33dddca9a5;#656;#LaborForce|2610ddd0-b4c1-4be7-bb96-861407c6255d;#179;#Qatar|f05dbc2b-1feb-4985-afc3-58e9ce18885a;#178;#Planning and Statistics Authority|e65649f4-24d1-441c-884c-448bd6b7a8f9;#645;#Economic|d7e8a056-d6ab-482e-bf61-3a160944221a</vt:lpwstr>
  </property>
  <property fmtid="{D5CDD505-2E9C-101B-9397-08002B2CF9AE}" pid="4" name="CategoryDescription">
    <vt:lpwstr>Annual Bulletin Labour force sample survey, 2021</vt:lpwstr>
  </property>
</Properties>
</file>